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buanacbw-my.sharepoint.com/personal/mtait_buan_ac_bw/Documents/Desktop/"/>
    </mc:Choice>
  </mc:AlternateContent>
  <xr:revisionPtr revIDLastSave="0" documentId="8_{0EBD914B-7517-4A7B-97CD-D9E24AD1F1E0}" xr6:coauthVersionLast="47" xr6:coauthVersionMax="47" xr10:uidLastSave="{00000000-0000-0000-0000-000000000000}"/>
  <bookViews>
    <workbookView xWindow="-120" yWindow="-120" windowWidth="20730" windowHeight="11160" xr2:uid="{00000000-000D-0000-FFFF-FFFF00000000}"/>
  </bookViews>
  <sheets>
    <sheet name="2018 2019 fee structure"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9" i="1" l="1"/>
  <c r="C147" i="1"/>
  <c r="C146" i="1"/>
  <c r="C145" i="1"/>
  <c r="C144" i="1"/>
  <c r="C143" i="1"/>
  <c r="C142" i="1"/>
  <c r="C141" i="1"/>
  <c r="C140" i="1"/>
  <c r="C139" i="1"/>
  <c r="C138" i="1"/>
  <c r="C137" i="1"/>
  <c r="C135" i="1"/>
  <c r="C134" i="1"/>
  <c r="C133" i="1"/>
  <c r="C132" i="1"/>
  <c r="D132" i="1" s="1"/>
  <c r="C131" i="1"/>
  <c r="D131" i="1" s="1"/>
  <c r="C130" i="1"/>
  <c r="D130" i="1" s="1"/>
  <c r="C129" i="1"/>
  <c r="C128" i="1"/>
  <c r="C125" i="1"/>
  <c r="C123" i="1"/>
  <c r="C122" i="1"/>
  <c r="C121" i="1"/>
  <c r="C120" i="1"/>
  <c r="C119" i="1"/>
  <c r="C118" i="1"/>
  <c r="C117" i="1"/>
  <c r="C116" i="1"/>
  <c r="C115" i="1"/>
  <c r="C114" i="1"/>
  <c r="C112" i="1"/>
  <c r="C111" i="1"/>
  <c r="C110" i="1"/>
  <c r="D110" i="1" s="1"/>
  <c r="C107" i="1"/>
  <c r="D107" i="1" s="1"/>
  <c r="C106" i="1"/>
  <c r="D106" i="1" s="1"/>
  <c r="C102" i="1"/>
  <c r="C101" i="1"/>
  <c r="C98" i="1"/>
  <c r="C97" i="1"/>
  <c r="C91" i="1"/>
  <c r="D91" i="1" s="1"/>
  <c r="C83" i="1"/>
  <c r="D83" i="1" s="1"/>
  <c r="B82" i="1"/>
  <c r="C82" i="1" s="1"/>
  <c r="D82" i="1" s="1"/>
  <c r="C81" i="1"/>
  <c r="D81" i="1" s="1"/>
  <c r="C80" i="1"/>
  <c r="D80" i="1" s="1"/>
  <c r="C79" i="1"/>
  <c r="D79" i="1" s="1"/>
  <c r="B78" i="1"/>
  <c r="C78" i="1" s="1"/>
  <c r="D78" i="1" s="1"/>
  <c r="C77" i="1"/>
  <c r="D77" i="1" s="1"/>
  <c r="C76" i="1"/>
  <c r="D76" i="1" s="1"/>
  <c r="C75" i="1"/>
  <c r="D75" i="1" s="1"/>
  <c r="B74" i="1"/>
  <c r="C73" i="1"/>
  <c r="D73" i="1" s="1"/>
  <c r="D72" i="1"/>
  <c r="D71" i="1"/>
  <c r="B70" i="1"/>
  <c r="C69" i="1"/>
  <c r="D69" i="1" s="1"/>
  <c r="D68" i="1"/>
  <c r="D67" i="1"/>
  <c r="B66" i="1"/>
  <c r="C65" i="1"/>
  <c r="C66" i="1" s="1"/>
  <c r="D66" i="1" s="1"/>
  <c r="C64" i="1"/>
  <c r="D64" i="1" s="1"/>
  <c r="C63" i="1"/>
  <c r="D63" i="1" s="1"/>
  <c r="B62" i="1"/>
  <c r="C61" i="1"/>
  <c r="C62" i="1" s="1"/>
  <c r="D62" i="1" s="1"/>
  <c r="B58" i="1"/>
  <c r="C57" i="1"/>
  <c r="D57" i="1" s="1"/>
  <c r="C56" i="1"/>
  <c r="D56" i="1" s="1"/>
  <c r="C55" i="1"/>
  <c r="D55" i="1" s="1"/>
  <c r="B54" i="1"/>
  <c r="C53" i="1"/>
  <c r="C54" i="1" s="1"/>
  <c r="D54" i="1" s="1"/>
  <c r="C52" i="1"/>
  <c r="D52" i="1" s="1"/>
  <c r="C51" i="1"/>
  <c r="D51" i="1" s="1"/>
  <c r="C50" i="1"/>
  <c r="D50" i="1" s="1"/>
  <c r="B49" i="1"/>
  <c r="C48" i="1"/>
  <c r="D48" i="1" s="1"/>
  <c r="C47" i="1"/>
  <c r="D47" i="1" s="1"/>
  <c r="C46" i="1"/>
  <c r="D46" i="1" s="1"/>
  <c r="C45" i="1"/>
  <c r="D45" i="1" s="1"/>
  <c r="C44" i="1"/>
  <c r="D44" i="1" s="1"/>
  <c r="B43" i="1"/>
  <c r="C42" i="1"/>
  <c r="C43" i="1" s="1"/>
  <c r="D43" i="1" s="1"/>
  <c r="C41" i="1"/>
  <c r="D41" i="1" s="1"/>
  <c r="C40" i="1"/>
  <c r="D40" i="1" s="1"/>
  <c r="B39" i="1"/>
  <c r="C38" i="1"/>
  <c r="C39" i="1" s="1"/>
  <c r="D39" i="1" s="1"/>
  <c r="B35" i="1"/>
  <c r="C34" i="1"/>
  <c r="C35" i="1" s="1"/>
  <c r="D35" i="1" s="1"/>
  <c r="D33" i="1"/>
  <c r="D32" i="1"/>
  <c r="D31" i="1"/>
  <c r="B30" i="1"/>
  <c r="C29" i="1"/>
  <c r="C30" i="1" s="1"/>
  <c r="D30" i="1" s="1"/>
  <c r="C28" i="1"/>
  <c r="D28" i="1" s="1"/>
  <c r="B27" i="1"/>
  <c r="C26" i="1"/>
  <c r="C27" i="1" s="1"/>
  <c r="D27" i="1" s="1"/>
  <c r="C25" i="1"/>
  <c r="D25" i="1" s="1"/>
  <c r="C24" i="1"/>
  <c r="D24" i="1" s="1"/>
  <c r="C23" i="1"/>
  <c r="D23" i="1" s="1"/>
  <c r="B22" i="1"/>
  <c r="C21" i="1"/>
  <c r="C22" i="1" s="1"/>
  <c r="D22" i="1" s="1"/>
  <c r="C20" i="1"/>
  <c r="D20" i="1" s="1"/>
  <c r="C19" i="1"/>
  <c r="D19" i="1" s="1"/>
  <c r="B18" i="1"/>
  <c r="C17" i="1"/>
  <c r="C18" i="1" s="1"/>
  <c r="D18" i="1" s="1"/>
  <c r="C58" i="1" l="1"/>
  <c r="D58" i="1" s="1"/>
  <c r="C49" i="1"/>
  <c r="D49" i="1" s="1"/>
  <c r="C74" i="1"/>
  <c r="D74" i="1" s="1"/>
  <c r="D34" i="1"/>
  <c r="C70" i="1"/>
  <c r="D70" i="1" s="1"/>
  <c r="D38" i="1"/>
  <c r="D65" i="1"/>
  <c r="D29" i="1"/>
  <c r="D61" i="1"/>
  <c r="D17" i="1"/>
  <c r="D26" i="1"/>
  <c r="D21" i="1"/>
  <c r="D42" i="1"/>
  <c r="D53" i="1"/>
</calcChain>
</file>

<file path=xl/sharedStrings.xml><?xml version="1.0" encoding="utf-8"?>
<sst xmlns="http://schemas.openxmlformats.org/spreadsheetml/2006/main" count="133" uniqueCount="81">
  <si>
    <t xml:space="preserve"> PROGRAMMES</t>
  </si>
  <si>
    <t>FEES 2012/2013</t>
  </si>
  <si>
    <t xml:space="preserve">  FEES</t>
  </si>
  <si>
    <t xml:space="preserve"> Fees</t>
  </si>
  <si>
    <t>2013/2014</t>
  </si>
  <si>
    <t>ANNUAL</t>
  </si>
  <si>
    <t>FEE FOR</t>
  </si>
  <si>
    <t>ANNUAL FEE ESTIMATE</t>
  </si>
  <si>
    <t>FEE FOR ONE CREDIT</t>
  </si>
  <si>
    <t>FEE</t>
  </si>
  <si>
    <t>ONE</t>
  </si>
  <si>
    <t>Estimate*</t>
  </si>
  <si>
    <t>CREDIT</t>
  </si>
  <si>
    <t xml:space="preserve">Undergraduate Programmes </t>
  </si>
  <si>
    <t>Certificates</t>
  </si>
  <si>
    <t>Science &amp; Engineering</t>
  </si>
  <si>
    <t>Resident Students</t>
  </si>
  <si>
    <t>Non-Resident Students</t>
  </si>
  <si>
    <t>Other Faculties</t>
  </si>
  <si>
    <t>Diplomas</t>
  </si>
  <si>
    <t>Bachelors</t>
  </si>
  <si>
    <t>School of Medicine</t>
  </si>
  <si>
    <t xml:space="preserve">Postgraduate Programmes </t>
  </si>
  <si>
    <t>Postgraduate Diplomas</t>
  </si>
  <si>
    <t>Masters Programmes</t>
  </si>
  <si>
    <t xml:space="preserve">MBA </t>
  </si>
  <si>
    <t>MPhil Science &amp; Engineering</t>
  </si>
  <si>
    <t>Other MPhils (Other Faculties)</t>
  </si>
  <si>
    <t>PhD Science &amp; Engineering</t>
  </si>
  <si>
    <t>PhD (Other Faculties)</t>
  </si>
  <si>
    <t xml:space="preserve">**Students are kindly advised to note that with this schedule of fees, there is an additional list of fees, (excursion fees),  that shall be levied over and above the normal tuition fee for each course listed on pages 3 and 4. </t>
  </si>
  <si>
    <t xml:space="preserve"> FEES</t>
  </si>
  <si>
    <t>FEES</t>
  </si>
  <si>
    <t>PART-TIME PROGRAMME</t>
  </si>
  <si>
    <t>Diplomas( DABS)</t>
  </si>
  <si>
    <t>(Excluding cost of  book )</t>
  </si>
  <si>
    <r>
      <t>International students fee</t>
    </r>
    <r>
      <rPr>
        <b/>
        <u/>
        <sz val="9"/>
        <rFont val="Arial"/>
        <family val="2"/>
      </rPr>
      <t>(Undergraduate/Post-graduate)</t>
    </r>
  </si>
  <si>
    <t>Administration Fee</t>
  </si>
  <si>
    <t xml:space="preserve"> Students from Africa</t>
  </si>
  <si>
    <t>Students from other Continents</t>
  </si>
  <si>
    <t>Group Study Abroad</t>
  </si>
  <si>
    <t>Groyp Study Abroad (Special Service) =20% of the cost of activity</t>
  </si>
  <si>
    <t>Other Fees</t>
  </si>
  <si>
    <t>Supplimentary Fee per Subject</t>
  </si>
  <si>
    <t>Graduation fee</t>
  </si>
  <si>
    <t>Application Fee</t>
  </si>
  <si>
    <t>Late Application Fee</t>
  </si>
  <si>
    <t xml:space="preserve">Student Life Fee </t>
  </si>
  <si>
    <t>Late Registration Fee/Day (Returning Students)</t>
  </si>
  <si>
    <t>(maximum 14 days)</t>
  </si>
  <si>
    <t>Late Registration Fee/Day (New Students)</t>
  </si>
  <si>
    <t>Transcript Fee</t>
  </si>
  <si>
    <t>Identity Card Fee</t>
  </si>
  <si>
    <t>Typing of Dissertation</t>
  </si>
  <si>
    <t>Graduation Fee</t>
  </si>
  <si>
    <t>Accommodation Fee</t>
  </si>
  <si>
    <t>Under Graduate Hostel Fee during Holidays/Day</t>
  </si>
  <si>
    <t xml:space="preserve">Under Graduate Hostels For Non-Students </t>
  </si>
  <si>
    <t>During Holidays/Day</t>
  </si>
  <si>
    <t>Graduate Hostels/Annum</t>
  </si>
  <si>
    <t>Graduate Hostels/Annum(Including Holidays)</t>
  </si>
  <si>
    <t>Graduate Hostels Fee during Holidays/Day</t>
  </si>
  <si>
    <t xml:space="preserve">Graduate Hostels For Non-Students </t>
  </si>
  <si>
    <t>Book Fee (Recommended)</t>
  </si>
  <si>
    <t>** Percentage Over Current Fees</t>
  </si>
  <si>
    <t>.. Science and Eng 29%and others 40% of Faculty cost for residents and 58% and 80% for non-residents</t>
  </si>
  <si>
    <t>… Science and Eng 35% and others 45% of Faculty cos for residents and 70% and 90% for non-residents</t>
  </si>
  <si>
    <t>…. Science and Eng 42% and others 50% of Faculty costfor residents and 84% and 100% for non-residents</t>
  </si>
  <si>
    <t>….. Science and Eng 50% and others 55% of Faculty costfor residents and 100% and 110% for non-residents</t>
  </si>
  <si>
    <t xml:space="preserve">1. Application and Acceptance Fees : now consolidated in to an application fee. Consolidation will ensure efficiency and convenience for the applicant and the Admissions office. </t>
  </si>
  <si>
    <t>2. It is proposed to charge a fee for the Student Sports and Cultural activities which will assist the SRC in organizing such events.</t>
  </si>
  <si>
    <t>3  MBA : Due to the high demand and prestige of the MBA a slightly higher tuition fee rate than for other non-science and engineering programmes is recommended. This will be closely monitored.</t>
  </si>
  <si>
    <t>4.  Undergraduate Tuition Fee: Calculated based on the normal course load of 6 year long or 12 semester long courses adding to 18 credits per year. The individual courses fees add up to total tuition fee. Tuition in additional courses will be charged per course fee.</t>
  </si>
  <si>
    <t>5. Postgraduate tuition fee is 1.5 times that of undergraduate fee. A post graduate student is considered as 1.5 times that of an undergraduate student for resources allocation.</t>
  </si>
  <si>
    <t>*PLEASE NOTE THAT THE TUITION FEE AT UNIVERSITY OF BOTSWANA IS DETERMINED BY THE NUMBER OF CREDITS THAT ONE ENROLS FOR. THE ANNUAL TUITION FEES BELOW ARE THEREFORE ESTIMATES ONLY BASED ON MINIMUM LOAD OF 30 CREDITS FOR UNDERGRADUATES AND 24 CREDITS FOR POST GRADUATE STUDENTS.</t>
  </si>
  <si>
    <t xml:space="preserve">   </t>
  </si>
  <si>
    <t>BOTSWANA UNIVERSITY OF AGRICULTURE AND NATURAL RESOURES</t>
  </si>
  <si>
    <t xml:space="preserve">Excursion Fee Course </t>
  </si>
  <si>
    <t>2019/2020</t>
  </si>
  <si>
    <r>
      <t>Under Graduate Full Time Student/</t>
    </r>
    <r>
      <rPr>
        <b/>
        <sz val="10"/>
        <color rgb="FFFF0000"/>
        <rFont val="Arial"/>
        <family val="2"/>
      </rPr>
      <t>Annum</t>
    </r>
  </si>
  <si>
    <r>
      <t>Laundry Fee/</t>
    </r>
    <r>
      <rPr>
        <b/>
        <sz val="10"/>
        <color rgb="FFFF0000"/>
        <rFont val="Arial"/>
        <family val="2"/>
      </rPr>
      <t>Annum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</si>
</sst>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numFmt numFmtId="165" formatCode="m/d"/>
  </numFmts>
  <fonts count="21" x14ac:knownFonts="1">
    <font>
      <sz val="10"/>
      <name val="Arial"/>
    </font>
    <font>
      <b/>
      <sz val="10"/>
      <name val="Arial"/>
      <family val="2"/>
    </font>
    <font>
      <b/>
      <u/>
      <sz val="10"/>
      <name val="Arial"/>
      <family val="2"/>
    </font>
    <font>
      <b/>
      <sz val="16"/>
      <name val="Arial"/>
      <family val="2"/>
    </font>
    <font>
      <b/>
      <sz val="14"/>
      <name val="Arial Narrow"/>
      <family val="2"/>
    </font>
    <font>
      <b/>
      <sz val="12"/>
      <name val="Arial"/>
      <family val="2"/>
    </font>
    <font>
      <b/>
      <sz val="11"/>
      <name val="Arial"/>
      <family val="2"/>
    </font>
    <font>
      <sz val="12"/>
      <name val="Arial"/>
      <family val="2"/>
    </font>
    <font>
      <sz val="11"/>
      <name val="Arial"/>
      <family val="2"/>
    </font>
    <font>
      <b/>
      <i/>
      <u val="double"/>
      <sz val="10"/>
      <name val="Arial"/>
      <family val="2"/>
    </font>
    <font>
      <b/>
      <i/>
      <u val="double"/>
      <sz val="12"/>
      <name val="Arial"/>
      <family val="2"/>
    </font>
    <font>
      <b/>
      <u/>
      <sz val="12"/>
      <name val="Arial"/>
      <family val="2"/>
    </font>
    <font>
      <sz val="10"/>
      <name val="Arial"/>
      <family val="2"/>
    </font>
    <font>
      <b/>
      <u/>
      <sz val="12"/>
      <color rgb="FFFF0000"/>
      <name val="Arial"/>
      <family val="2"/>
    </font>
    <font>
      <b/>
      <u/>
      <sz val="14"/>
      <name val="Arial"/>
      <family val="2"/>
    </font>
    <font>
      <b/>
      <u/>
      <sz val="9"/>
      <name val="Arial"/>
      <family val="2"/>
    </font>
    <font>
      <b/>
      <strike/>
      <sz val="10"/>
      <name val="Arial"/>
      <family val="2"/>
    </font>
    <font>
      <b/>
      <sz val="10"/>
      <color indexed="8"/>
      <name val="Arial"/>
      <family val="2"/>
    </font>
    <font>
      <b/>
      <sz val="14"/>
      <name val="Arial"/>
      <family val="2"/>
    </font>
    <font>
      <b/>
      <sz val="14"/>
      <name val="Times New Roman"/>
      <family val="1"/>
    </font>
    <font>
      <b/>
      <sz val="10"/>
      <color rgb="FFFF0000"/>
      <name val="Arial"/>
      <family val="2"/>
    </font>
  </fonts>
  <fills count="6">
    <fill>
      <patternFill patternType="none"/>
    </fill>
    <fill>
      <patternFill patternType="gray125"/>
    </fill>
    <fill>
      <patternFill patternType="solid">
        <fgColor theme="0" tint="-0.34998626667073579"/>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medium">
        <color indexed="64"/>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s>
  <cellStyleXfs count="1">
    <xf numFmtId="0" fontId="0" fillId="0" borderId="0"/>
  </cellStyleXfs>
  <cellXfs count="111">
    <xf numFmtId="0" fontId="0" fillId="0" borderId="0" xfId="0"/>
    <xf numFmtId="0" fontId="1" fillId="0" borderId="0" xfId="0" applyFont="1" applyBorder="1"/>
    <xf numFmtId="164" fontId="1" fillId="0" borderId="0" xfId="0" applyNumberFormat="1" applyFont="1" applyBorder="1"/>
    <xf numFmtId="164" fontId="2" fillId="0" borderId="0" xfId="0" applyNumberFormat="1" applyFont="1" applyBorder="1"/>
    <xf numFmtId="10" fontId="3" fillId="0" borderId="0" xfId="0" applyNumberFormat="1" applyFont="1" applyBorder="1"/>
    <xf numFmtId="0" fontId="4" fillId="0" borderId="0" xfId="0" applyFont="1"/>
    <xf numFmtId="0" fontId="5" fillId="0" borderId="7" xfId="0" applyFont="1" applyBorder="1" applyAlignment="1">
      <alignment horizontal="center" vertical="center"/>
    </xf>
    <xf numFmtId="0" fontId="7" fillId="0" borderId="0" xfId="0" applyFont="1"/>
    <xf numFmtId="10" fontId="5" fillId="0" borderId="13" xfId="0" applyNumberFormat="1" applyFont="1" applyBorder="1" applyAlignment="1">
      <alignment horizontal="center" vertical="center"/>
    </xf>
    <xf numFmtId="0" fontId="5" fillId="0" borderId="13" xfId="0" applyFont="1" applyBorder="1" applyAlignment="1">
      <alignment horizontal="center" vertical="center"/>
    </xf>
    <xf numFmtId="164" fontId="6" fillId="0" borderId="1" xfId="0" applyNumberFormat="1" applyFont="1" applyFill="1" applyBorder="1" applyAlignment="1">
      <alignment horizontal="center"/>
    </xf>
    <xf numFmtId="164" fontId="1" fillId="0" borderId="14" xfId="0" applyNumberFormat="1" applyFont="1" applyFill="1" applyBorder="1" applyAlignment="1">
      <alignment horizontal="center"/>
    </xf>
    <xf numFmtId="164" fontId="1" fillId="0" borderId="14" xfId="0" applyNumberFormat="1" applyFont="1" applyFill="1" applyBorder="1" applyAlignment="1">
      <alignment horizontal="center" wrapText="1"/>
    </xf>
    <xf numFmtId="164" fontId="6" fillId="0" borderId="16" xfId="0" applyNumberFormat="1" applyFont="1" applyFill="1" applyBorder="1" applyAlignment="1">
      <alignment horizontal="center"/>
    </xf>
    <xf numFmtId="0" fontId="5" fillId="0" borderId="18" xfId="0" applyFont="1" applyBorder="1" applyAlignment="1">
      <alignment horizontal="center" vertical="center"/>
    </xf>
    <xf numFmtId="164" fontId="2" fillId="0" borderId="4" xfId="0" applyNumberFormat="1" applyFont="1" applyBorder="1" applyAlignment="1">
      <alignment horizontal="center"/>
    </xf>
    <xf numFmtId="164" fontId="2" fillId="0" borderId="19" xfId="0" applyNumberFormat="1" applyFont="1" applyFill="1" applyBorder="1" applyAlignment="1">
      <alignment horizontal="center"/>
    </xf>
    <xf numFmtId="164" fontId="1" fillId="0" borderId="13" xfId="0" applyNumberFormat="1" applyFont="1" applyFill="1" applyBorder="1" applyAlignment="1">
      <alignment horizontal="center"/>
    </xf>
    <xf numFmtId="0" fontId="0" fillId="0" borderId="20" xfId="0" applyBorder="1"/>
    <xf numFmtId="0" fontId="9" fillId="0" borderId="13" xfId="0" applyFont="1" applyBorder="1" applyAlignment="1">
      <alignment horizontal="left" indent="1"/>
    </xf>
    <xf numFmtId="0" fontId="0" fillId="0" borderId="21" xfId="0" applyBorder="1"/>
    <xf numFmtId="0" fontId="10" fillId="0" borderId="22" xfId="0" applyFont="1" applyFill="1" applyBorder="1" applyAlignment="1">
      <alignment horizontal="center"/>
    </xf>
    <xf numFmtId="164" fontId="1" fillId="0" borderId="23" xfId="0" applyNumberFormat="1" applyFont="1" applyBorder="1"/>
    <xf numFmtId="0" fontId="1" fillId="0" borderId="23" xfId="0" applyFont="1" applyBorder="1"/>
    <xf numFmtId="0" fontId="11" fillId="3" borderId="24" xfId="0" applyFont="1" applyFill="1" applyBorder="1" applyAlignment="1">
      <alignment horizontal="center"/>
    </xf>
    <xf numFmtId="0" fontId="11" fillId="0" borderId="23" xfId="0" applyFont="1" applyBorder="1" applyAlignment="1">
      <alignment horizontal="center"/>
    </xf>
    <xf numFmtId="0" fontId="5" fillId="0" borderId="24" xfId="0" applyFont="1" applyBorder="1"/>
    <xf numFmtId="0" fontId="1" fillId="0" borderId="24" xfId="0" applyFont="1" applyBorder="1" applyAlignment="1">
      <alignment horizontal="left" indent="1"/>
    </xf>
    <xf numFmtId="164" fontId="1" fillId="0" borderId="24" xfId="0" applyNumberFormat="1" applyFont="1" applyBorder="1"/>
    <xf numFmtId="0" fontId="11" fillId="0" borderId="24" xfId="0" applyFont="1" applyBorder="1" applyAlignment="1">
      <alignment horizontal="center"/>
    </xf>
    <xf numFmtId="0" fontId="1" fillId="0" borderId="24" xfId="0" applyFont="1" applyBorder="1"/>
    <xf numFmtId="0" fontId="2" fillId="0" borderId="24" xfId="0" applyFont="1" applyBorder="1" applyAlignment="1">
      <alignment horizontal="center"/>
    </xf>
    <xf numFmtId="0" fontId="12" fillId="0" borderId="0" xfId="0" applyFont="1"/>
    <xf numFmtId="164" fontId="1" fillId="0" borderId="24" xfId="0" applyNumberFormat="1" applyFont="1" applyFill="1" applyBorder="1"/>
    <xf numFmtId="164" fontId="1" fillId="4" borderId="24" xfId="0" applyNumberFormat="1" applyFont="1" applyFill="1" applyBorder="1"/>
    <xf numFmtId="164" fontId="1" fillId="0" borderId="25" xfId="0" applyNumberFormat="1" applyFont="1" applyBorder="1"/>
    <xf numFmtId="164" fontId="1" fillId="0" borderId="13" xfId="0" applyNumberFormat="1" applyFont="1" applyBorder="1"/>
    <xf numFmtId="0" fontId="1" fillId="0" borderId="21" xfId="0" applyFont="1" applyBorder="1"/>
    <xf numFmtId="0" fontId="11" fillId="0" borderId="26" xfId="0" applyFont="1" applyBorder="1" applyAlignment="1">
      <alignment horizontal="left" wrapText="1"/>
    </xf>
    <xf numFmtId="0" fontId="11" fillId="0" borderId="0" xfId="0" applyFont="1" applyBorder="1" applyAlignment="1">
      <alignment horizontal="left" wrapText="1"/>
    </xf>
    <xf numFmtId="0" fontId="5" fillId="3" borderId="27" xfId="0" applyFont="1" applyFill="1" applyBorder="1" applyAlignment="1">
      <alignment horizontal="center" vertical="center"/>
    </xf>
    <xf numFmtId="164" fontId="6" fillId="3" borderId="29" xfId="0" applyNumberFormat="1" applyFont="1" applyFill="1" applyBorder="1" applyAlignment="1">
      <alignment horizontal="center"/>
    </xf>
    <xf numFmtId="0" fontId="5" fillId="0" borderId="26" xfId="0" applyFont="1" applyBorder="1" applyAlignment="1">
      <alignment horizontal="center" vertical="center"/>
    </xf>
    <xf numFmtId="165" fontId="8" fillId="3" borderId="6" xfId="0" applyNumberFormat="1" applyFont="1" applyFill="1" applyBorder="1" applyAlignment="1">
      <alignment horizontal="center"/>
    </xf>
    <xf numFmtId="0" fontId="6" fillId="2" borderId="13" xfId="0" applyFont="1" applyFill="1" applyBorder="1" applyAlignment="1">
      <alignment horizontal="center"/>
    </xf>
    <xf numFmtId="0" fontId="0" fillId="0" borderId="34" xfId="0" applyBorder="1" applyAlignment="1">
      <alignment wrapText="1"/>
    </xf>
    <xf numFmtId="0" fontId="0" fillId="0" borderId="35" xfId="0" applyBorder="1" applyAlignment="1">
      <alignment wrapText="1"/>
    </xf>
    <xf numFmtId="0" fontId="1" fillId="0" borderId="36" xfId="0" applyFont="1" applyBorder="1" applyAlignment="1">
      <alignment wrapText="1"/>
    </xf>
    <xf numFmtId="0" fontId="1" fillId="0" borderId="37" xfId="0" applyFont="1" applyBorder="1" applyAlignment="1">
      <alignment wrapText="1"/>
    </xf>
    <xf numFmtId="0" fontId="1" fillId="0" borderId="6" xfId="0" applyFont="1" applyBorder="1" applyAlignment="1">
      <alignment wrapText="1"/>
    </xf>
    <xf numFmtId="0" fontId="11" fillId="3" borderId="22" xfId="0" applyFont="1" applyFill="1" applyBorder="1" applyAlignment="1"/>
    <xf numFmtId="0" fontId="1" fillId="0" borderId="23" xfId="0" applyFont="1" applyBorder="1" applyAlignment="1">
      <alignment wrapText="1"/>
    </xf>
    <xf numFmtId="0" fontId="5" fillId="0" borderId="38" xfId="0" applyFont="1" applyBorder="1"/>
    <xf numFmtId="0" fontId="1" fillId="0" borderId="35" xfId="0" applyFont="1" applyBorder="1" applyAlignment="1">
      <alignment wrapText="1"/>
    </xf>
    <xf numFmtId="0" fontId="1" fillId="0" borderId="38" xfId="0" applyFont="1" applyBorder="1"/>
    <xf numFmtId="164" fontId="1" fillId="0" borderId="39" xfId="0" applyNumberFormat="1" applyFont="1" applyBorder="1"/>
    <xf numFmtId="0" fontId="14" fillId="3" borderId="38" xfId="0" applyFont="1" applyFill="1" applyBorder="1" applyAlignment="1">
      <alignment horizontal="left"/>
    </xf>
    <xf numFmtId="0" fontId="1" fillId="0" borderId="38" xfId="0" applyFont="1" applyBorder="1" applyAlignment="1">
      <alignment horizontal="left" indent="1"/>
    </xf>
    <xf numFmtId="164" fontId="1" fillId="0" borderId="38" xfId="0" applyNumberFormat="1" applyFont="1" applyBorder="1"/>
    <xf numFmtId="0" fontId="1" fillId="0" borderId="24" xfId="0" applyFont="1" applyFill="1" applyBorder="1"/>
    <xf numFmtId="164" fontId="1" fillId="0" borderId="38" xfId="0" applyNumberFormat="1" applyFont="1" applyFill="1" applyBorder="1"/>
    <xf numFmtId="164" fontId="1" fillId="0" borderId="13" xfId="0" applyNumberFormat="1" applyFont="1" applyFill="1" applyBorder="1"/>
    <xf numFmtId="0" fontId="1" fillId="0" borderId="21" xfId="0" applyFont="1" applyFill="1" applyBorder="1"/>
    <xf numFmtId="0" fontId="12" fillId="0" borderId="0" xfId="0" applyFont="1" applyFill="1"/>
    <xf numFmtId="164" fontId="16" fillId="0" borderId="24" xfId="0" applyNumberFormat="1" applyFont="1" applyBorder="1"/>
    <xf numFmtId="164" fontId="16" fillId="0" borderId="13" xfId="0" applyNumberFormat="1" applyFont="1" applyBorder="1"/>
    <xf numFmtId="164" fontId="17" fillId="0" borderId="24" xfId="0" applyNumberFormat="1" applyFont="1" applyFill="1" applyBorder="1"/>
    <xf numFmtId="0" fontId="1" fillId="5" borderId="24" xfId="0" applyFont="1" applyFill="1" applyBorder="1"/>
    <xf numFmtId="164" fontId="1" fillId="5" borderId="24" xfId="0" applyNumberFormat="1" applyFont="1" applyFill="1" applyBorder="1"/>
    <xf numFmtId="0" fontId="1" fillId="0" borderId="26" xfId="0" applyFont="1" applyBorder="1"/>
    <xf numFmtId="0" fontId="1" fillId="0" borderId="26" xfId="0" applyFont="1" applyBorder="1" applyAlignment="1">
      <alignment wrapText="1"/>
    </xf>
    <xf numFmtId="164" fontId="1" fillId="0" borderId="0" xfId="0" applyNumberFormat="1" applyFont="1" applyBorder="1" applyAlignment="1">
      <alignment wrapText="1"/>
    </xf>
    <xf numFmtId="0" fontId="1" fillId="0" borderId="0" xfId="0" applyFont="1" applyBorder="1" applyAlignment="1">
      <alignment vertical="center" wrapText="1"/>
    </xf>
    <xf numFmtId="0" fontId="18" fillId="0" borderId="26" xfId="0" applyFont="1" applyBorder="1" applyAlignment="1">
      <alignment vertical="center"/>
    </xf>
    <xf numFmtId="164" fontId="1" fillId="0" borderId="0" xfId="0" applyNumberFormat="1" applyFont="1" applyBorder="1" applyAlignment="1">
      <alignment vertical="center"/>
    </xf>
    <xf numFmtId="0" fontId="1" fillId="0" borderId="0" xfId="0" applyFont="1"/>
    <xf numFmtId="164" fontId="1" fillId="0" borderId="0" xfId="0" applyNumberFormat="1" applyFont="1"/>
    <xf numFmtId="0" fontId="1" fillId="0" borderId="0" xfId="0" applyFont="1" applyFill="1"/>
    <xf numFmtId="0" fontId="5" fillId="2" borderId="30" xfId="0" applyFont="1" applyFill="1" applyBorder="1" applyAlignment="1">
      <alignment horizontal="center"/>
    </xf>
    <xf numFmtId="0" fontId="12" fillId="0" borderId="0" xfId="0" applyFont="1" applyFill="1" applyBorder="1"/>
    <xf numFmtId="0" fontId="0" fillId="0" borderId="0" xfId="0" applyFill="1" applyBorder="1"/>
    <xf numFmtId="0" fontId="1" fillId="5" borderId="0" xfId="0" applyFont="1" applyFill="1" applyBorder="1"/>
    <xf numFmtId="0" fontId="1" fillId="0" borderId="26" xfId="0" applyFont="1" applyBorder="1" applyAlignment="1">
      <alignment vertical="center" wrapText="1"/>
    </xf>
    <xf numFmtId="0" fontId="1" fillId="0" borderId="0" xfId="0" applyFont="1" applyBorder="1" applyAlignment="1">
      <alignment vertical="center" wrapText="1"/>
    </xf>
    <xf numFmtId="0" fontId="11" fillId="0" borderId="4" xfId="0" applyFont="1" applyBorder="1" applyAlignment="1">
      <alignment horizontal="center" wrapText="1"/>
    </xf>
    <xf numFmtId="0" fontId="11" fillId="0" borderId="5" xfId="0" applyFont="1" applyBorder="1" applyAlignment="1">
      <alignment horizontal="center" wrapText="1"/>
    </xf>
    <xf numFmtId="164" fontId="6" fillId="3" borderId="28" xfId="0" applyNumberFormat="1" applyFont="1" applyFill="1" applyBorder="1" applyAlignment="1">
      <alignment horizontal="center" vertical="center" wrapText="1"/>
    </xf>
    <xf numFmtId="0" fontId="8" fillId="3" borderId="31" xfId="0" applyFont="1" applyFill="1" applyBorder="1" applyAlignment="1">
      <alignment horizontal="center" vertical="center" wrapText="1"/>
    </xf>
    <xf numFmtId="164" fontId="6" fillId="3" borderId="8" xfId="0" applyNumberFormat="1" applyFont="1" applyFill="1" applyBorder="1" applyAlignment="1">
      <alignment horizontal="center"/>
    </xf>
    <xf numFmtId="164" fontId="6" fillId="3" borderId="9" xfId="0" applyNumberFormat="1" applyFont="1" applyFill="1" applyBorder="1" applyAlignment="1">
      <alignment horizontal="center"/>
    </xf>
    <xf numFmtId="165" fontId="6" fillId="3" borderId="32" xfId="0" applyNumberFormat="1" applyFont="1" applyFill="1" applyBorder="1" applyAlignment="1">
      <alignment horizontal="center"/>
    </xf>
    <xf numFmtId="165" fontId="8" fillId="3" borderId="33" xfId="0" applyNumberFormat="1" applyFont="1" applyFill="1" applyBorder="1" applyAlignment="1">
      <alignment horizontal="center"/>
    </xf>
    <xf numFmtId="0" fontId="4" fillId="0" borderId="1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1" xfId="0" applyFont="1" applyBorder="1" applyAlignment="1">
      <alignment horizontal="center" vertical="center" wrapText="1"/>
    </xf>
    <xf numFmtId="0" fontId="13" fillId="0" borderId="26" xfId="0" applyFont="1" applyBorder="1" applyAlignment="1">
      <alignment horizontal="left" wrapText="1"/>
    </xf>
    <xf numFmtId="0" fontId="13" fillId="0" borderId="0" xfId="0" applyFont="1" applyBorder="1" applyAlignment="1">
      <alignment horizontal="left" wrapText="1"/>
    </xf>
    <xf numFmtId="0" fontId="19" fillId="0" borderId="1" xfId="0" applyFont="1" applyBorder="1" applyAlignment="1">
      <alignment horizontal="center"/>
    </xf>
    <xf numFmtId="0" fontId="19" fillId="0" borderId="2" xfId="0" applyFont="1" applyBorder="1" applyAlignment="1">
      <alignment horizontal="center"/>
    </xf>
    <xf numFmtId="164" fontId="6" fillId="0" borderId="7"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164" fontId="6" fillId="0" borderId="8" xfId="0" applyNumberFormat="1" applyFont="1" applyFill="1" applyBorder="1" applyAlignment="1">
      <alignment horizontal="center"/>
    </xf>
    <xf numFmtId="164" fontId="6" fillId="0" borderId="9" xfId="0" applyNumberFormat="1" applyFont="1" applyFill="1" applyBorder="1" applyAlignment="1">
      <alignment horizontal="center"/>
    </xf>
    <xf numFmtId="0" fontId="5" fillId="2" borderId="10" xfId="0" applyFont="1" applyFill="1" applyBorder="1" applyAlignment="1">
      <alignment horizontal="center"/>
    </xf>
    <xf numFmtId="0" fontId="5" fillId="2" borderId="11" xfId="0" applyFont="1" applyFill="1" applyBorder="1" applyAlignment="1">
      <alignment horizontal="center"/>
    </xf>
    <xf numFmtId="165" fontId="6" fillId="0" borderId="1" xfId="0" applyNumberFormat="1" applyFont="1" applyFill="1" applyBorder="1" applyAlignment="1">
      <alignment horizontal="center"/>
    </xf>
    <xf numFmtId="165" fontId="8" fillId="0" borderId="3" xfId="0" applyNumberFormat="1" applyFont="1" applyFill="1" applyBorder="1" applyAlignment="1">
      <alignment horizontal="center"/>
    </xf>
    <xf numFmtId="0" fontId="6" fillId="2" borderId="8" xfId="0" applyFont="1" applyFill="1" applyBorder="1" applyAlignment="1">
      <alignment horizontal="center"/>
    </xf>
    <xf numFmtId="0" fontId="6" fillId="2" borderId="9" xfId="0" applyFont="1" applyFill="1" applyBorder="1" applyAlignment="1">
      <alignment horizontal="center"/>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64"/>
  <sheetViews>
    <sheetView tabSelected="1" view="pageBreakPreview" topLeftCell="A136" zoomScale="98" zoomScaleNormal="100" zoomScaleSheetLayoutView="98" workbookViewId="0">
      <selection activeCell="F53" sqref="F53"/>
    </sheetView>
  </sheetViews>
  <sheetFormatPr defaultRowHeight="12.75" x14ac:dyDescent="0.2"/>
  <cols>
    <col min="1" max="1" width="67.5703125" style="75" customWidth="1"/>
    <col min="2" max="2" width="13.5703125" style="76" hidden="1" customWidth="1"/>
    <col min="3" max="3" width="10.7109375" style="76" hidden="1" customWidth="1"/>
    <col min="4" max="4" width="11.5703125" style="76" hidden="1" customWidth="1"/>
    <col min="5" max="5" width="20.28515625" style="76" customWidth="1"/>
    <col min="6" max="6" width="19.42578125" customWidth="1"/>
  </cols>
  <sheetData>
    <row r="1" spans="1:6" x14ac:dyDescent="0.2">
      <c r="A1" s="1"/>
      <c r="B1" s="2"/>
      <c r="C1" s="2"/>
      <c r="D1" s="2"/>
      <c r="E1" s="2"/>
    </row>
    <row r="2" spans="1:6" ht="20.25" x14ac:dyDescent="0.3">
      <c r="A2" s="1"/>
      <c r="B2" s="2"/>
      <c r="C2" s="3"/>
      <c r="D2" s="4"/>
      <c r="E2" s="4" t="s">
        <v>75</v>
      </c>
    </row>
    <row r="3" spans="1:6" s="5" customFormat="1" ht="19.5" thickBot="1" x14ac:dyDescent="0.35">
      <c r="A3" s="97" t="s">
        <v>76</v>
      </c>
      <c r="B3" s="98"/>
      <c r="C3" s="98"/>
      <c r="D3" s="98"/>
      <c r="E3" s="98"/>
      <c r="F3" s="98"/>
    </row>
    <row r="4" spans="1:6" s="5" customFormat="1" ht="69" customHeight="1" thickBot="1" x14ac:dyDescent="0.3">
      <c r="A4" s="92" t="s">
        <v>74</v>
      </c>
      <c r="B4" s="93"/>
      <c r="C4" s="93"/>
      <c r="D4" s="93"/>
      <c r="E4" s="93"/>
      <c r="F4" s="94"/>
    </row>
    <row r="5" spans="1:6" s="7" customFormat="1" ht="16.5" thickBot="1" x14ac:dyDescent="0.3">
      <c r="A5" s="6" t="s">
        <v>0</v>
      </c>
      <c r="B5" s="99" t="s">
        <v>1</v>
      </c>
      <c r="C5" s="101" t="s">
        <v>2</v>
      </c>
      <c r="D5" s="102"/>
      <c r="E5" s="103" t="s">
        <v>3</v>
      </c>
      <c r="F5" s="104"/>
    </row>
    <row r="6" spans="1:6" ht="15.75" customHeight="1" x14ac:dyDescent="0.25">
      <c r="A6" s="8"/>
      <c r="B6" s="100"/>
      <c r="C6" s="105" t="s">
        <v>4</v>
      </c>
      <c r="D6" s="106"/>
      <c r="E6" s="107" t="s">
        <v>78</v>
      </c>
      <c r="F6" s="108"/>
    </row>
    <row r="7" spans="1:6" ht="15.75" customHeight="1" x14ac:dyDescent="0.25">
      <c r="A7" s="9"/>
      <c r="B7" s="10" t="s">
        <v>5</v>
      </c>
      <c r="C7" s="11" t="s">
        <v>5</v>
      </c>
      <c r="D7" s="12" t="s">
        <v>6</v>
      </c>
      <c r="E7" s="109" t="s">
        <v>7</v>
      </c>
      <c r="F7" s="109" t="s">
        <v>8</v>
      </c>
    </row>
    <row r="8" spans="1:6" ht="33.75" customHeight="1" thickBot="1" x14ac:dyDescent="0.3">
      <c r="A8" s="9"/>
      <c r="B8" s="13" t="s">
        <v>9</v>
      </c>
      <c r="C8" s="11" t="s">
        <v>9</v>
      </c>
      <c r="D8" s="11" t="s">
        <v>10</v>
      </c>
      <c r="E8" s="110"/>
      <c r="F8" s="110"/>
    </row>
    <row r="9" spans="1:6" ht="16.5" thickBot="1" x14ac:dyDescent="0.25">
      <c r="A9" s="14"/>
      <c r="B9" s="15" t="s">
        <v>11</v>
      </c>
      <c r="C9" s="16" t="s">
        <v>11</v>
      </c>
      <c r="D9" s="17" t="s">
        <v>12</v>
      </c>
      <c r="E9" s="18"/>
      <c r="F9" s="17"/>
    </row>
    <row r="10" spans="1:6" ht="12.75" hidden="1" customHeight="1" x14ac:dyDescent="0.2">
      <c r="A10" s="19"/>
      <c r="B10" s="17"/>
      <c r="C10" s="17"/>
      <c r="D10" s="17"/>
      <c r="E10" s="20"/>
      <c r="F10" s="20"/>
    </row>
    <row r="11" spans="1:6" ht="12.75" hidden="1" customHeight="1" x14ac:dyDescent="0.2">
      <c r="A11" s="21"/>
      <c r="B11" s="22"/>
      <c r="C11" s="22"/>
      <c r="D11" s="22"/>
      <c r="E11" s="20"/>
      <c r="F11" s="20"/>
    </row>
    <row r="12" spans="1:6" ht="12.75" hidden="1" customHeight="1" x14ac:dyDescent="0.2">
      <c r="A12" s="23"/>
      <c r="B12" s="22"/>
      <c r="C12" s="22"/>
      <c r="D12" s="22"/>
      <c r="E12" s="20"/>
      <c r="F12" s="20"/>
    </row>
    <row r="13" spans="1:6" ht="15.75" x14ac:dyDescent="0.25">
      <c r="A13" s="24" t="s">
        <v>13</v>
      </c>
      <c r="B13" s="22"/>
      <c r="C13" s="22"/>
      <c r="D13" s="22"/>
      <c r="E13" s="20"/>
      <c r="F13" s="20"/>
    </row>
    <row r="14" spans="1:6" ht="15.75" x14ac:dyDescent="0.25">
      <c r="A14" s="25"/>
      <c r="B14" s="22"/>
      <c r="C14" s="22"/>
      <c r="D14" s="22"/>
      <c r="E14" s="20"/>
      <c r="F14" s="20"/>
    </row>
    <row r="15" spans="1:6" ht="15.75" x14ac:dyDescent="0.25">
      <c r="A15" s="25" t="s">
        <v>14</v>
      </c>
      <c r="B15" s="22"/>
      <c r="C15" s="22"/>
      <c r="D15" s="22"/>
      <c r="E15" s="20"/>
      <c r="F15" s="20"/>
    </row>
    <row r="16" spans="1:6" ht="15.75" x14ac:dyDescent="0.25">
      <c r="A16" s="26" t="s">
        <v>15</v>
      </c>
      <c r="B16" s="22"/>
      <c r="C16" s="22"/>
      <c r="D16" s="22"/>
      <c r="E16" s="20"/>
      <c r="F16" s="20"/>
    </row>
    <row r="17" spans="1:6" x14ac:dyDescent="0.2">
      <c r="A17" s="27" t="s">
        <v>16</v>
      </c>
      <c r="B17" s="28">
        <v>25530</v>
      </c>
      <c r="C17" s="28">
        <f>ROUND(B17*1.1,-1)</f>
        <v>28080</v>
      </c>
      <c r="D17" s="28">
        <f t="shared" ref="D17:D47" si="0">C17/30</f>
        <v>936</v>
      </c>
      <c r="E17" s="28">
        <v>37200</v>
      </c>
      <c r="F17" s="28">
        <v>1240</v>
      </c>
    </row>
    <row r="18" spans="1:6" x14ac:dyDescent="0.2">
      <c r="A18" s="27" t="s">
        <v>17</v>
      </c>
      <c r="B18" s="28">
        <f>B17*2</f>
        <v>51060</v>
      </c>
      <c r="C18" s="28">
        <f>C17*2</f>
        <v>56160</v>
      </c>
      <c r="D18" s="28">
        <f t="shared" si="0"/>
        <v>1872</v>
      </c>
      <c r="E18" s="28">
        <v>74700</v>
      </c>
      <c r="F18" s="28">
        <v>2490</v>
      </c>
    </row>
    <row r="19" spans="1:6" x14ac:dyDescent="0.2">
      <c r="A19" s="27"/>
      <c r="B19" s="22"/>
      <c r="C19" s="28">
        <f>ROUND(B19*1.15,-2)</f>
        <v>0</v>
      </c>
      <c r="D19" s="28">
        <f t="shared" si="0"/>
        <v>0</v>
      </c>
      <c r="E19" s="28"/>
      <c r="F19" s="28"/>
    </row>
    <row r="20" spans="1:6" ht="15.75" x14ac:dyDescent="0.25">
      <c r="A20" s="26" t="s">
        <v>18</v>
      </c>
      <c r="B20" s="22"/>
      <c r="C20" s="28">
        <f>ROUND(B20*1.15,-2)</f>
        <v>0</v>
      </c>
      <c r="D20" s="28">
        <f t="shared" si="0"/>
        <v>0</v>
      </c>
      <c r="E20" s="28"/>
      <c r="F20" s="28"/>
    </row>
    <row r="21" spans="1:6" x14ac:dyDescent="0.2">
      <c r="A21" s="27" t="s">
        <v>16</v>
      </c>
      <c r="B21" s="28">
        <v>19180</v>
      </c>
      <c r="C21" s="28">
        <f>ROUND(B21*1.1,-1)</f>
        <v>21100</v>
      </c>
      <c r="D21" s="28">
        <f t="shared" si="0"/>
        <v>703.33333333333337</v>
      </c>
      <c r="E21" s="28">
        <v>28200</v>
      </c>
      <c r="F21" s="28">
        <v>940</v>
      </c>
    </row>
    <row r="22" spans="1:6" x14ac:dyDescent="0.2">
      <c r="A22" s="27" t="s">
        <v>17</v>
      </c>
      <c r="B22" s="28">
        <f>B21*2</f>
        <v>38360</v>
      </c>
      <c r="C22" s="28">
        <f>C21*2</f>
        <v>42200</v>
      </c>
      <c r="D22" s="28">
        <f t="shared" si="0"/>
        <v>1406.6666666666667</v>
      </c>
      <c r="E22" s="28">
        <v>56100</v>
      </c>
      <c r="F22" s="28">
        <v>1870</v>
      </c>
    </row>
    <row r="23" spans="1:6" x14ac:dyDescent="0.2">
      <c r="A23" s="27"/>
      <c r="B23" s="28"/>
      <c r="C23" s="28">
        <f>ROUND(B23*1.15,-2)</f>
        <v>0</v>
      </c>
      <c r="D23" s="28">
        <f t="shared" si="0"/>
        <v>0</v>
      </c>
      <c r="E23" s="28"/>
      <c r="F23" s="28"/>
    </row>
    <row r="24" spans="1:6" ht="15.75" x14ac:dyDescent="0.25">
      <c r="A24" s="29" t="s">
        <v>19</v>
      </c>
      <c r="B24" s="28"/>
      <c r="C24" s="28">
        <f>ROUND(B24*1.15,-2)</f>
        <v>0</v>
      </c>
      <c r="D24" s="28">
        <f t="shared" si="0"/>
        <v>0</v>
      </c>
      <c r="E24" s="28"/>
      <c r="F24" s="28"/>
    </row>
    <row r="25" spans="1:6" ht="15.75" x14ac:dyDescent="0.25">
      <c r="A25" s="26" t="s">
        <v>15</v>
      </c>
      <c r="B25" s="22"/>
      <c r="C25" s="28">
        <f>ROUND(B25*1.15,-2)</f>
        <v>0</v>
      </c>
      <c r="D25" s="28">
        <f t="shared" si="0"/>
        <v>0</v>
      </c>
      <c r="E25" s="28"/>
      <c r="F25" s="28"/>
    </row>
    <row r="26" spans="1:6" x14ac:dyDescent="0.2">
      <c r="A26" s="27" t="s">
        <v>16</v>
      </c>
      <c r="B26" s="28">
        <v>25530</v>
      </c>
      <c r="C26" s="28">
        <f>ROUND(B26*1.1,-1)</f>
        <v>28080</v>
      </c>
      <c r="D26" s="28">
        <f t="shared" si="0"/>
        <v>936</v>
      </c>
      <c r="E26" s="28">
        <v>37200</v>
      </c>
      <c r="F26" s="28">
        <v>1240</v>
      </c>
    </row>
    <row r="27" spans="1:6" x14ac:dyDescent="0.2">
      <c r="A27" s="27" t="s">
        <v>17</v>
      </c>
      <c r="B27" s="22">
        <f>B26*2</f>
        <v>51060</v>
      </c>
      <c r="C27" s="28">
        <f>C26*2</f>
        <v>56160</v>
      </c>
      <c r="D27" s="28">
        <f t="shared" si="0"/>
        <v>1872</v>
      </c>
      <c r="E27" s="28">
        <v>74700</v>
      </c>
      <c r="F27" s="28">
        <v>2490</v>
      </c>
    </row>
    <row r="28" spans="1:6" ht="15.75" x14ac:dyDescent="0.25">
      <c r="A28" s="26" t="s">
        <v>18</v>
      </c>
      <c r="B28" s="22"/>
      <c r="C28" s="28">
        <f>ROUND(B28*1.15,-2)</f>
        <v>0</v>
      </c>
      <c r="D28" s="28">
        <f t="shared" si="0"/>
        <v>0</v>
      </c>
      <c r="E28" s="28"/>
      <c r="F28" s="28"/>
    </row>
    <row r="29" spans="1:6" x14ac:dyDescent="0.2">
      <c r="A29" s="27" t="s">
        <v>16</v>
      </c>
      <c r="B29" s="28">
        <v>19310</v>
      </c>
      <c r="C29" s="28">
        <f>ROUND(B29*1.1,-1)</f>
        <v>21240</v>
      </c>
      <c r="D29" s="28">
        <f t="shared" si="0"/>
        <v>708</v>
      </c>
      <c r="E29" s="28">
        <v>28200</v>
      </c>
      <c r="F29" s="28">
        <v>940</v>
      </c>
    </row>
    <row r="30" spans="1:6" x14ac:dyDescent="0.2">
      <c r="A30" s="27" t="s">
        <v>17</v>
      </c>
      <c r="B30" s="28">
        <f>B29*2</f>
        <v>38620</v>
      </c>
      <c r="C30" s="28">
        <f>C29*2</f>
        <v>42480</v>
      </c>
      <c r="D30" s="28">
        <f t="shared" si="0"/>
        <v>1416</v>
      </c>
      <c r="E30" s="28">
        <v>56400</v>
      </c>
      <c r="F30" s="28">
        <v>1880</v>
      </c>
    </row>
    <row r="31" spans="1:6" x14ac:dyDescent="0.2">
      <c r="A31" s="27"/>
      <c r="B31" s="28"/>
      <c r="C31" s="28"/>
      <c r="D31" s="28">
        <f t="shared" si="0"/>
        <v>0</v>
      </c>
      <c r="E31" s="28"/>
      <c r="F31" s="28"/>
    </row>
    <row r="32" spans="1:6" ht="15.75" x14ac:dyDescent="0.25">
      <c r="A32" s="29" t="s">
        <v>20</v>
      </c>
      <c r="B32" s="28"/>
      <c r="C32" s="28"/>
      <c r="D32" s="28">
        <f t="shared" si="0"/>
        <v>0</v>
      </c>
      <c r="E32" s="28"/>
      <c r="F32" s="28"/>
    </row>
    <row r="33" spans="1:6" ht="15.75" x14ac:dyDescent="0.25">
      <c r="A33" s="26" t="s">
        <v>15</v>
      </c>
      <c r="B33" s="28"/>
      <c r="C33" s="28"/>
      <c r="D33" s="28">
        <f t="shared" si="0"/>
        <v>0</v>
      </c>
      <c r="E33" s="28"/>
      <c r="F33" s="28"/>
    </row>
    <row r="34" spans="1:6" x14ac:dyDescent="0.2">
      <c r="A34" s="27" t="s">
        <v>16</v>
      </c>
      <c r="B34" s="28">
        <v>25530</v>
      </c>
      <c r="C34" s="28">
        <f>ROUND(B34*1.1,-1)</f>
        <v>28080</v>
      </c>
      <c r="D34" s="28">
        <f t="shared" si="0"/>
        <v>936</v>
      </c>
      <c r="E34" s="28">
        <v>37200</v>
      </c>
      <c r="F34" s="68">
        <v>1240</v>
      </c>
    </row>
    <row r="35" spans="1:6" x14ac:dyDescent="0.2">
      <c r="A35" s="27" t="s">
        <v>17</v>
      </c>
      <c r="B35" s="28">
        <f>B34*2</f>
        <v>51060</v>
      </c>
      <c r="C35" s="28">
        <f>C34*2</f>
        <v>56160</v>
      </c>
      <c r="D35" s="28">
        <f t="shared" si="0"/>
        <v>1872</v>
      </c>
      <c r="E35" s="28">
        <v>74700</v>
      </c>
      <c r="F35" s="28">
        <v>2490</v>
      </c>
    </row>
    <row r="36" spans="1:6" x14ac:dyDescent="0.2">
      <c r="A36" s="27"/>
      <c r="B36" s="28"/>
      <c r="C36" s="28"/>
      <c r="D36" s="28"/>
      <c r="E36" s="28"/>
      <c r="F36" s="28"/>
    </row>
    <row r="37" spans="1:6" ht="15.75" x14ac:dyDescent="0.25">
      <c r="A37" s="26" t="s">
        <v>21</v>
      </c>
      <c r="B37" s="28"/>
      <c r="C37" s="28"/>
      <c r="D37" s="28"/>
      <c r="E37" s="28"/>
      <c r="F37" s="28"/>
    </row>
    <row r="38" spans="1:6" x14ac:dyDescent="0.2">
      <c r="A38" s="27" t="s">
        <v>16</v>
      </c>
      <c r="B38" s="28">
        <v>28140</v>
      </c>
      <c r="C38" s="28">
        <f>ROUND(B38*1.1,-1)</f>
        <v>30950</v>
      </c>
      <c r="D38" s="28">
        <f t="shared" si="0"/>
        <v>1031.6666666666667</v>
      </c>
      <c r="E38" s="28">
        <v>41400</v>
      </c>
      <c r="F38" s="28">
        <v>1380</v>
      </c>
    </row>
    <row r="39" spans="1:6" x14ac:dyDescent="0.2">
      <c r="A39" s="27" t="s">
        <v>17</v>
      </c>
      <c r="B39" s="28">
        <f>B38*2</f>
        <v>56280</v>
      </c>
      <c r="C39" s="28">
        <f>C38*2</f>
        <v>61900</v>
      </c>
      <c r="D39" s="28">
        <f t="shared" si="0"/>
        <v>2063.3333333333335</v>
      </c>
      <c r="E39" s="28">
        <v>82500</v>
      </c>
      <c r="F39" s="28">
        <v>2750</v>
      </c>
    </row>
    <row r="40" spans="1:6" x14ac:dyDescent="0.2">
      <c r="A40" s="30"/>
      <c r="B40" s="28"/>
      <c r="C40" s="28">
        <f>ROUND(B40*1.15,-2)</f>
        <v>0</v>
      </c>
      <c r="D40" s="28">
        <f t="shared" si="0"/>
        <v>0</v>
      </c>
      <c r="E40" s="28"/>
      <c r="F40" s="28"/>
    </row>
    <row r="41" spans="1:6" ht="15.75" x14ac:dyDescent="0.25">
      <c r="A41" s="26" t="s">
        <v>18</v>
      </c>
      <c r="B41" s="28"/>
      <c r="C41" s="28">
        <f>ROUND(B41*1.15,-2)</f>
        <v>0</v>
      </c>
      <c r="D41" s="28">
        <f t="shared" si="0"/>
        <v>0</v>
      </c>
      <c r="E41" s="28"/>
      <c r="F41" s="28"/>
    </row>
    <row r="42" spans="1:6" x14ac:dyDescent="0.2">
      <c r="A42" s="27" t="s">
        <v>16</v>
      </c>
      <c r="B42" s="28">
        <v>19180</v>
      </c>
      <c r="C42" s="28">
        <f>ROUND(B42*1.1,-1)</f>
        <v>21100</v>
      </c>
      <c r="D42" s="28">
        <f t="shared" si="0"/>
        <v>703.33333333333337</v>
      </c>
      <c r="E42" s="28">
        <v>28200</v>
      </c>
      <c r="F42" s="28">
        <v>940</v>
      </c>
    </row>
    <row r="43" spans="1:6" x14ac:dyDescent="0.2">
      <c r="A43" s="27" t="s">
        <v>17</v>
      </c>
      <c r="B43" s="28">
        <f>B42*2</f>
        <v>38360</v>
      </c>
      <c r="C43" s="28">
        <f>C42*2</f>
        <v>42200</v>
      </c>
      <c r="D43" s="28">
        <f t="shared" si="0"/>
        <v>1406.6666666666667</v>
      </c>
      <c r="E43" s="28">
        <v>56100</v>
      </c>
      <c r="F43" s="28">
        <v>1870</v>
      </c>
    </row>
    <row r="44" spans="1:6" x14ac:dyDescent="0.2">
      <c r="A44" s="30"/>
      <c r="B44" s="28"/>
      <c r="C44" s="28">
        <f>ROUND(B44*1.15,-2)</f>
        <v>0</v>
      </c>
      <c r="D44" s="28">
        <f t="shared" si="0"/>
        <v>0</v>
      </c>
      <c r="E44" s="28"/>
      <c r="F44" s="28"/>
    </row>
    <row r="45" spans="1:6" ht="15.75" x14ac:dyDescent="0.25">
      <c r="A45" s="24" t="s">
        <v>22</v>
      </c>
      <c r="B45" s="28"/>
      <c r="C45" s="28">
        <f>ROUND(B45*1.15,-2)</f>
        <v>0</v>
      </c>
      <c r="D45" s="28">
        <f t="shared" si="0"/>
        <v>0</v>
      </c>
      <c r="E45" s="28"/>
      <c r="F45" s="28"/>
    </row>
    <row r="46" spans="1:6" s="32" customFormat="1" x14ac:dyDescent="0.2">
      <c r="A46" s="31"/>
      <c r="B46" s="28"/>
      <c r="C46" s="28">
        <f>ROUND(B46*1.15,-2)</f>
        <v>0</v>
      </c>
      <c r="D46" s="28">
        <f t="shared" si="0"/>
        <v>0</v>
      </c>
      <c r="E46" s="28"/>
      <c r="F46" s="28"/>
    </row>
    <row r="47" spans="1:6" ht="15.75" x14ac:dyDescent="0.25">
      <c r="A47" s="29" t="s">
        <v>23</v>
      </c>
      <c r="B47" s="28"/>
      <c r="C47" s="28">
        <f>ROUND(B47*1.15,-2)</f>
        <v>0</v>
      </c>
      <c r="D47" s="28">
        <f t="shared" si="0"/>
        <v>0</v>
      </c>
      <c r="E47" s="28"/>
      <c r="F47" s="28"/>
    </row>
    <row r="48" spans="1:6" x14ac:dyDescent="0.2">
      <c r="A48" s="27" t="s">
        <v>16</v>
      </c>
      <c r="B48" s="28">
        <v>16640</v>
      </c>
      <c r="C48" s="28">
        <f>ROUND(B48*1.1,-1)</f>
        <v>18300</v>
      </c>
      <c r="D48" s="28">
        <f>C48/24</f>
        <v>762.5</v>
      </c>
      <c r="E48" s="28">
        <v>30300</v>
      </c>
      <c r="F48" s="28">
        <v>1010</v>
      </c>
    </row>
    <row r="49" spans="1:6" x14ac:dyDescent="0.2">
      <c r="A49" s="27" t="s">
        <v>17</v>
      </c>
      <c r="B49" s="28">
        <f>B48*1.5</f>
        <v>24960</v>
      </c>
      <c r="C49" s="28">
        <f>C48*1.5</f>
        <v>27450</v>
      </c>
      <c r="D49" s="28">
        <f t="shared" ref="D49:D83" si="1">C49/24</f>
        <v>1143.75</v>
      </c>
      <c r="E49" s="28">
        <v>45600</v>
      </c>
      <c r="F49" s="28">
        <v>1520</v>
      </c>
    </row>
    <row r="50" spans="1:6" s="32" customFormat="1" x14ac:dyDescent="0.2">
      <c r="A50" s="30"/>
      <c r="B50" s="28"/>
      <c r="C50" s="28">
        <f>ROUND(B50*1.15,-2)</f>
        <v>0</v>
      </c>
      <c r="D50" s="28">
        <f t="shared" si="1"/>
        <v>0</v>
      </c>
      <c r="E50" s="28"/>
      <c r="F50" s="28"/>
    </row>
    <row r="51" spans="1:6" s="32" customFormat="1" ht="15.75" x14ac:dyDescent="0.25">
      <c r="A51" s="29" t="s">
        <v>24</v>
      </c>
      <c r="B51" s="28"/>
      <c r="C51" s="28">
        <f>ROUND(B51*1.15,-2)</f>
        <v>0</v>
      </c>
      <c r="D51" s="28">
        <f t="shared" si="1"/>
        <v>0</v>
      </c>
      <c r="E51" s="28"/>
      <c r="F51" s="28"/>
    </row>
    <row r="52" spans="1:6" ht="15.75" x14ac:dyDescent="0.25">
      <c r="A52" s="26" t="s">
        <v>15</v>
      </c>
      <c r="B52" s="28"/>
      <c r="C52" s="28">
        <f>ROUND(B52*1.15,-2)</f>
        <v>0</v>
      </c>
      <c r="D52" s="28">
        <f t="shared" si="1"/>
        <v>0</v>
      </c>
      <c r="E52" s="28"/>
      <c r="F52" s="28"/>
    </row>
    <row r="53" spans="1:6" x14ac:dyDescent="0.2">
      <c r="A53" s="27" t="s">
        <v>16</v>
      </c>
      <c r="B53" s="28">
        <v>22550</v>
      </c>
      <c r="C53" s="28">
        <f>ROUND(B53*1.1,-1)</f>
        <v>24810</v>
      </c>
      <c r="D53" s="28">
        <f t="shared" si="1"/>
        <v>1033.75</v>
      </c>
      <c r="E53" s="28">
        <v>33120</v>
      </c>
      <c r="F53" s="68">
        <v>1380</v>
      </c>
    </row>
    <row r="54" spans="1:6" x14ac:dyDescent="0.2">
      <c r="A54" s="27" t="s">
        <v>17</v>
      </c>
      <c r="B54" s="28">
        <f>B53*1.5</f>
        <v>33825</v>
      </c>
      <c r="C54" s="28">
        <f>C53*1.5</f>
        <v>37215</v>
      </c>
      <c r="D54" s="28">
        <f t="shared" si="1"/>
        <v>1550.625</v>
      </c>
      <c r="E54" s="28">
        <v>49680</v>
      </c>
      <c r="F54" s="28">
        <v>2070</v>
      </c>
    </row>
    <row r="55" spans="1:6" x14ac:dyDescent="0.2">
      <c r="A55" s="30"/>
      <c r="B55" s="28"/>
      <c r="C55" s="28">
        <f>ROUND(B55*1.15,-2)</f>
        <v>0</v>
      </c>
      <c r="D55" s="28">
        <f t="shared" si="1"/>
        <v>0</v>
      </c>
      <c r="E55" s="28"/>
      <c r="F55" s="28"/>
    </row>
    <row r="56" spans="1:6" ht="15.75" x14ac:dyDescent="0.25">
      <c r="A56" s="26" t="s">
        <v>25</v>
      </c>
      <c r="B56" s="28"/>
      <c r="C56" s="28">
        <f>ROUND(B56*1.15,-2)</f>
        <v>0</v>
      </c>
      <c r="D56" s="28">
        <f t="shared" si="1"/>
        <v>0</v>
      </c>
      <c r="E56" s="28"/>
      <c r="F56" s="28"/>
    </row>
    <row r="57" spans="1:6" x14ac:dyDescent="0.2">
      <c r="A57" s="27" t="s">
        <v>16</v>
      </c>
      <c r="B57" s="28">
        <v>25930</v>
      </c>
      <c r="C57" s="28">
        <f>ROUND(B57*1.1,-1)</f>
        <v>28520</v>
      </c>
      <c r="D57" s="28">
        <f t="shared" si="1"/>
        <v>1188.3333333333333</v>
      </c>
      <c r="E57" s="28">
        <v>37920</v>
      </c>
      <c r="F57" s="28">
        <v>1580</v>
      </c>
    </row>
    <row r="58" spans="1:6" x14ac:dyDescent="0.2">
      <c r="A58" s="27" t="s">
        <v>17</v>
      </c>
      <c r="B58" s="28">
        <f>B57*1.5</f>
        <v>38895</v>
      </c>
      <c r="C58" s="28">
        <f>C57*1.5</f>
        <v>42780</v>
      </c>
      <c r="D58" s="28">
        <f t="shared" si="1"/>
        <v>1782.5</v>
      </c>
      <c r="E58" s="28">
        <v>57120</v>
      </c>
      <c r="F58" s="28">
        <v>2380</v>
      </c>
    </row>
    <row r="59" spans="1:6" x14ac:dyDescent="0.2">
      <c r="A59" s="27"/>
      <c r="B59" s="28"/>
      <c r="C59" s="28"/>
      <c r="D59" s="28"/>
      <c r="E59" s="28"/>
      <c r="F59" s="28"/>
    </row>
    <row r="60" spans="1:6" ht="15.75" x14ac:dyDescent="0.25">
      <c r="A60" s="26" t="s">
        <v>21</v>
      </c>
      <c r="B60" s="28"/>
      <c r="C60" s="28"/>
      <c r="D60" s="28"/>
      <c r="E60" s="28"/>
      <c r="F60" s="28"/>
    </row>
    <row r="61" spans="1:6" x14ac:dyDescent="0.2">
      <c r="A61" s="27" t="s">
        <v>16</v>
      </c>
      <c r="B61" s="28">
        <v>24790</v>
      </c>
      <c r="C61" s="28">
        <f>ROUND(B61*1.1,-1)</f>
        <v>27270</v>
      </c>
      <c r="D61" s="28">
        <f t="shared" si="1"/>
        <v>1136.25</v>
      </c>
      <c r="E61" s="28">
        <v>36480</v>
      </c>
      <c r="F61" s="28">
        <v>1520</v>
      </c>
    </row>
    <row r="62" spans="1:6" x14ac:dyDescent="0.2">
      <c r="A62" s="27" t="s">
        <v>17</v>
      </c>
      <c r="B62" s="28">
        <f>B61*1.5</f>
        <v>37185</v>
      </c>
      <c r="C62" s="28">
        <f>C61*1.5</f>
        <v>40905</v>
      </c>
      <c r="D62" s="28">
        <f t="shared" si="1"/>
        <v>1704.375</v>
      </c>
      <c r="E62" s="28">
        <v>54480</v>
      </c>
      <c r="F62" s="28">
        <v>2270</v>
      </c>
    </row>
    <row r="63" spans="1:6" x14ac:dyDescent="0.2">
      <c r="A63" s="30"/>
      <c r="B63" s="28"/>
      <c r="C63" s="28">
        <f>ROUND(B63*1.15,-2)</f>
        <v>0</v>
      </c>
      <c r="D63" s="28">
        <f t="shared" si="1"/>
        <v>0</v>
      </c>
      <c r="E63" s="28"/>
      <c r="F63" s="28"/>
    </row>
    <row r="64" spans="1:6" ht="15.75" x14ac:dyDescent="0.25">
      <c r="A64" s="26" t="s">
        <v>18</v>
      </c>
      <c r="B64" s="28"/>
      <c r="C64" s="28">
        <f>ROUND(B64*1.15,-2)</f>
        <v>0</v>
      </c>
      <c r="D64" s="28">
        <f t="shared" si="1"/>
        <v>0</v>
      </c>
      <c r="E64" s="28"/>
      <c r="F64" s="28"/>
    </row>
    <row r="65" spans="1:6" x14ac:dyDescent="0.2">
      <c r="A65" s="27" t="s">
        <v>16</v>
      </c>
      <c r="B65" s="28">
        <v>17920</v>
      </c>
      <c r="C65" s="28">
        <f>ROUND(B65*1.1,-1)</f>
        <v>19710</v>
      </c>
      <c r="D65" s="28">
        <f t="shared" si="1"/>
        <v>821.25</v>
      </c>
      <c r="E65" s="28">
        <v>26160</v>
      </c>
      <c r="F65" s="28">
        <v>1090</v>
      </c>
    </row>
    <row r="66" spans="1:6" x14ac:dyDescent="0.2">
      <c r="A66" s="27" t="s">
        <v>17</v>
      </c>
      <c r="B66" s="28">
        <f>B65*1.5</f>
        <v>26880</v>
      </c>
      <c r="C66" s="28">
        <f>C65*1.5</f>
        <v>29565</v>
      </c>
      <c r="D66" s="28">
        <f t="shared" si="1"/>
        <v>1231.875</v>
      </c>
      <c r="E66" s="28">
        <v>39360</v>
      </c>
      <c r="F66" s="28">
        <v>1640</v>
      </c>
    </row>
    <row r="67" spans="1:6" x14ac:dyDescent="0.2">
      <c r="A67" s="30"/>
      <c r="B67" s="28"/>
      <c r="C67" s="28"/>
      <c r="D67" s="28">
        <f t="shared" si="1"/>
        <v>0</v>
      </c>
      <c r="E67" s="28"/>
      <c r="F67" s="28"/>
    </row>
    <row r="68" spans="1:6" ht="15.75" x14ac:dyDescent="0.25">
      <c r="A68" s="26" t="s">
        <v>26</v>
      </c>
      <c r="B68" s="28"/>
      <c r="C68" s="28"/>
      <c r="D68" s="28">
        <f t="shared" si="1"/>
        <v>0</v>
      </c>
      <c r="E68" s="28"/>
      <c r="F68" s="28"/>
    </row>
    <row r="69" spans="1:6" x14ac:dyDescent="0.2">
      <c r="A69" s="27" t="s">
        <v>16</v>
      </c>
      <c r="B69" s="28">
        <v>22550</v>
      </c>
      <c r="C69" s="28">
        <f>ROUND(B69*1.1,-1)</f>
        <v>24810</v>
      </c>
      <c r="D69" s="28">
        <f t="shared" si="1"/>
        <v>1033.75</v>
      </c>
      <c r="E69" s="28">
        <v>33120</v>
      </c>
      <c r="F69" s="68">
        <v>1380</v>
      </c>
    </row>
    <row r="70" spans="1:6" x14ac:dyDescent="0.2">
      <c r="A70" s="27" t="s">
        <v>17</v>
      </c>
      <c r="B70" s="28">
        <f>B69*1.5</f>
        <v>33825</v>
      </c>
      <c r="C70" s="28">
        <f>C69*1.5</f>
        <v>37215</v>
      </c>
      <c r="D70" s="28">
        <f t="shared" si="1"/>
        <v>1550.625</v>
      </c>
      <c r="E70" s="28">
        <v>49680</v>
      </c>
      <c r="F70" s="28">
        <v>2070</v>
      </c>
    </row>
    <row r="71" spans="1:6" x14ac:dyDescent="0.2">
      <c r="A71" s="30"/>
      <c r="B71" s="28"/>
      <c r="C71" s="28"/>
      <c r="D71" s="28">
        <f t="shared" si="1"/>
        <v>0</v>
      </c>
      <c r="E71" s="28"/>
      <c r="F71" s="28"/>
    </row>
    <row r="72" spans="1:6" ht="15.75" x14ac:dyDescent="0.25">
      <c r="A72" s="26" t="s">
        <v>27</v>
      </c>
      <c r="B72" s="28"/>
      <c r="C72" s="28"/>
      <c r="D72" s="28">
        <f t="shared" si="1"/>
        <v>0</v>
      </c>
      <c r="E72" s="28"/>
      <c r="F72" s="28"/>
    </row>
    <row r="73" spans="1:6" x14ac:dyDescent="0.2">
      <c r="A73" s="27" t="s">
        <v>16</v>
      </c>
      <c r="B73" s="28">
        <v>17920</v>
      </c>
      <c r="C73" s="28">
        <f>ROUND(B73*1.1,-1)</f>
        <v>19710</v>
      </c>
      <c r="D73" s="28">
        <f t="shared" si="1"/>
        <v>821.25</v>
      </c>
      <c r="E73" s="28">
        <v>26160</v>
      </c>
      <c r="F73" s="28">
        <v>1090</v>
      </c>
    </row>
    <row r="74" spans="1:6" x14ac:dyDescent="0.2">
      <c r="A74" s="27" t="s">
        <v>17</v>
      </c>
      <c r="B74" s="33">
        <f>B73*1.5</f>
        <v>26880</v>
      </c>
      <c r="C74" s="28">
        <f>C73*1.5</f>
        <v>29565</v>
      </c>
      <c r="D74" s="28">
        <f t="shared" si="1"/>
        <v>1231.875</v>
      </c>
      <c r="E74" s="28">
        <v>39360</v>
      </c>
      <c r="F74" s="28">
        <v>1640</v>
      </c>
    </row>
    <row r="75" spans="1:6" x14ac:dyDescent="0.2">
      <c r="A75" s="30"/>
      <c r="B75" s="28"/>
      <c r="C75" s="28">
        <f>ROUND(B75*1.15,-2)</f>
        <v>0</v>
      </c>
      <c r="D75" s="28">
        <f t="shared" si="1"/>
        <v>0</v>
      </c>
      <c r="E75" s="28"/>
      <c r="F75" s="28"/>
    </row>
    <row r="76" spans="1:6" ht="15.75" x14ac:dyDescent="0.25">
      <c r="A76" s="26" t="s">
        <v>28</v>
      </c>
      <c r="B76" s="28"/>
      <c r="C76" s="28">
        <f>ROUND(B76*1.15,-2)</f>
        <v>0</v>
      </c>
      <c r="D76" s="28">
        <f t="shared" si="1"/>
        <v>0</v>
      </c>
      <c r="E76" s="28"/>
      <c r="F76" s="28"/>
    </row>
    <row r="77" spans="1:6" x14ac:dyDescent="0.2">
      <c r="A77" s="27" t="s">
        <v>16</v>
      </c>
      <c r="B77" s="28">
        <v>11970</v>
      </c>
      <c r="C77" s="34">
        <f>B77</f>
        <v>11970</v>
      </c>
      <c r="D77" s="28">
        <f t="shared" si="1"/>
        <v>498.75</v>
      </c>
      <c r="E77" s="28">
        <v>13200</v>
      </c>
      <c r="F77" s="68">
        <v>550</v>
      </c>
    </row>
    <row r="78" spans="1:6" x14ac:dyDescent="0.2">
      <c r="A78" s="27" t="s">
        <v>17</v>
      </c>
      <c r="B78" s="28">
        <f>B77*1.5</f>
        <v>17955</v>
      </c>
      <c r="C78" s="34">
        <f>B78</f>
        <v>17955</v>
      </c>
      <c r="D78" s="28">
        <f t="shared" si="1"/>
        <v>748.125</v>
      </c>
      <c r="E78" s="28">
        <v>19680</v>
      </c>
      <c r="F78" s="28">
        <v>820</v>
      </c>
    </row>
    <row r="79" spans="1:6" x14ac:dyDescent="0.2">
      <c r="A79" s="30"/>
      <c r="B79" s="28"/>
      <c r="C79" s="34">
        <f>ROUND(B79*1.15,-2)</f>
        <v>0</v>
      </c>
      <c r="D79" s="28">
        <f t="shared" si="1"/>
        <v>0</v>
      </c>
      <c r="E79" s="28"/>
      <c r="F79" s="28"/>
    </row>
    <row r="80" spans="1:6" ht="15.75" x14ac:dyDescent="0.25">
      <c r="A80" s="26" t="s">
        <v>29</v>
      </c>
      <c r="B80" s="28"/>
      <c r="C80" s="34">
        <f>ROUND(B80*1.15,-2)</f>
        <v>0</v>
      </c>
      <c r="D80" s="28">
        <f t="shared" si="1"/>
        <v>0</v>
      </c>
      <c r="E80" s="28"/>
      <c r="F80" s="28"/>
    </row>
    <row r="81" spans="1:6" x14ac:dyDescent="0.2">
      <c r="A81" s="27" t="s">
        <v>16</v>
      </c>
      <c r="B81" s="28">
        <v>9350</v>
      </c>
      <c r="C81" s="34">
        <f>B81</f>
        <v>9350</v>
      </c>
      <c r="D81" s="28">
        <f t="shared" si="1"/>
        <v>389.58333333333331</v>
      </c>
      <c r="E81" s="28">
        <v>10320</v>
      </c>
      <c r="F81" s="28">
        <v>430</v>
      </c>
    </row>
    <row r="82" spans="1:6" x14ac:dyDescent="0.2">
      <c r="A82" s="27" t="s">
        <v>17</v>
      </c>
      <c r="B82" s="28">
        <f>B81*1.5</f>
        <v>14025</v>
      </c>
      <c r="C82" s="34">
        <f>B82</f>
        <v>14025</v>
      </c>
      <c r="D82" s="28">
        <f>C82/24</f>
        <v>584.375</v>
      </c>
      <c r="E82" s="28">
        <v>15360</v>
      </c>
      <c r="F82" s="28">
        <v>640</v>
      </c>
    </row>
    <row r="83" spans="1:6" x14ac:dyDescent="0.2">
      <c r="A83" s="30"/>
      <c r="B83" s="35"/>
      <c r="C83" s="28">
        <f>ROUND(B83*1.15,-2)</f>
        <v>0</v>
      </c>
      <c r="D83" s="28">
        <f t="shared" si="1"/>
        <v>0</v>
      </c>
      <c r="E83" s="36"/>
      <c r="F83" s="37"/>
    </row>
    <row r="84" spans="1:6" ht="10.5" customHeight="1" x14ac:dyDescent="0.25">
      <c r="A84" s="38"/>
      <c r="B84" s="39"/>
      <c r="C84" s="39"/>
      <c r="D84" s="39"/>
      <c r="E84" s="39"/>
      <c r="F84" s="39"/>
    </row>
    <row r="85" spans="1:6" ht="43.5" customHeight="1" x14ac:dyDescent="0.25">
      <c r="A85" s="95" t="s">
        <v>30</v>
      </c>
      <c r="B85" s="96"/>
      <c r="C85" s="96"/>
      <c r="D85" s="96"/>
      <c r="E85" s="96"/>
      <c r="F85" s="96"/>
    </row>
    <row r="86" spans="1:6" s="32" customFormat="1" ht="13.5" customHeight="1" thickBot="1" x14ac:dyDescent="0.3">
      <c r="A86" s="84"/>
      <c r="B86" s="85"/>
      <c r="C86" s="85"/>
      <c r="D86" s="85"/>
      <c r="E86" s="85"/>
      <c r="F86" s="85"/>
    </row>
    <row r="87" spans="1:6" s="32" customFormat="1" ht="16.5" thickBot="1" x14ac:dyDescent="0.3">
      <c r="A87" s="40" t="s">
        <v>0</v>
      </c>
      <c r="B87" s="86" t="s">
        <v>1</v>
      </c>
      <c r="C87" s="88" t="s">
        <v>31</v>
      </c>
      <c r="D87" s="89"/>
      <c r="E87" s="41"/>
      <c r="F87" s="78" t="s">
        <v>32</v>
      </c>
    </row>
    <row r="88" spans="1:6" s="32" customFormat="1" ht="15.75" x14ac:dyDescent="0.25">
      <c r="A88" s="42"/>
      <c r="B88" s="87"/>
      <c r="C88" s="90" t="s">
        <v>4</v>
      </c>
      <c r="D88" s="91"/>
      <c r="E88" s="43"/>
      <c r="F88" s="44" t="s">
        <v>78</v>
      </c>
    </row>
    <row r="89" spans="1:6" s="32" customFormat="1" x14ac:dyDescent="0.2">
      <c r="A89" s="45"/>
      <c r="B89" s="46"/>
      <c r="C89" s="47"/>
      <c r="D89" s="48"/>
      <c r="E89" s="49"/>
      <c r="F89" s="37"/>
    </row>
    <row r="90" spans="1:6" s="32" customFormat="1" ht="15.75" x14ac:dyDescent="0.25">
      <c r="A90" s="50" t="s">
        <v>33</v>
      </c>
      <c r="B90" s="46"/>
      <c r="C90" s="51"/>
      <c r="D90" s="48"/>
      <c r="E90" s="49"/>
      <c r="F90" s="37"/>
    </row>
    <row r="91" spans="1:6" s="32" customFormat="1" ht="15.75" x14ac:dyDescent="0.25">
      <c r="A91" s="52" t="s">
        <v>34</v>
      </c>
      <c r="B91" s="53">
        <v>2760</v>
      </c>
      <c r="C91" s="28">
        <f>ROUND(B91*1.1,-1)</f>
        <v>3040</v>
      </c>
      <c r="D91" s="48">
        <f>C91/8</f>
        <v>380</v>
      </c>
      <c r="E91" s="48"/>
      <c r="F91" s="28">
        <v>4040</v>
      </c>
    </row>
    <row r="92" spans="1:6" s="32" customFormat="1" x14ac:dyDescent="0.2">
      <c r="A92" s="54" t="s">
        <v>35</v>
      </c>
      <c r="B92" s="46"/>
      <c r="C92" s="51"/>
      <c r="D92" s="48"/>
      <c r="E92" s="49"/>
      <c r="F92" s="37"/>
    </row>
    <row r="93" spans="1:6" s="32" customFormat="1" x14ac:dyDescent="0.2">
      <c r="A93" s="54"/>
      <c r="B93" s="55"/>
      <c r="C93" s="28"/>
      <c r="D93" s="28"/>
      <c r="E93" s="36"/>
      <c r="F93" s="37"/>
    </row>
    <row r="94" spans="1:6" s="32" customFormat="1" ht="18" x14ac:dyDescent="0.25">
      <c r="A94" s="56" t="s">
        <v>36</v>
      </c>
      <c r="B94" s="55"/>
      <c r="C94" s="28"/>
      <c r="D94" s="28"/>
      <c r="E94" s="36"/>
      <c r="F94" s="37"/>
    </row>
    <row r="95" spans="1:6" s="32" customFormat="1" x14ac:dyDescent="0.2">
      <c r="A95" s="54"/>
      <c r="B95" s="55"/>
      <c r="C95" s="28"/>
      <c r="D95" s="28"/>
      <c r="E95" s="36"/>
      <c r="F95" s="37"/>
    </row>
    <row r="96" spans="1:6" s="32" customFormat="1" x14ac:dyDescent="0.2">
      <c r="A96" s="54" t="s">
        <v>37</v>
      </c>
      <c r="B96" s="55"/>
      <c r="C96" s="28"/>
      <c r="D96" s="28"/>
      <c r="E96" s="36"/>
      <c r="F96" s="37"/>
    </row>
    <row r="97" spans="1:6" s="32" customFormat="1" x14ac:dyDescent="0.2">
      <c r="A97" s="27" t="s">
        <v>38</v>
      </c>
      <c r="B97" s="55">
        <v>3050</v>
      </c>
      <c r="C97" s="28">
        <f>ROUND(B97*1.1,-1)</f>
        <v>3360</v>
      </c>
      <c r="D97" s="28"/>
      <c r="E97" s="36"/>
      <c r="F97" s="28">
        <v>4480</v>
      </c>
    </row>
    <row r="98" spans="1:6" s="32" customFormat="1" x14ac:dyDescent="0.2">
      <c r="A98" s="27" t="s">
        <v>39</v>
      </c>
      <c r="B98" s="55">
        <v>4260</v>
      </c>
      <c r="C98" s="28">
        <f>ROUND(B98*1.1,-1)</f>
        <v>4690</v>
      </c>
      <c r="D98" s="28"/>
      <c r="E98" s="36"/>
      <c r="F98" s="28">
        <v>6610</v>
      </c>
    </row>
    <row r="99" spans="1:6" s="32" customFormat="1" x14ac:dyDescent="0.2">
      <c r="A99" s="54"/>
      <c r="B99" s="55"/>
      <c r="C99" s="28"/>
      <c r="D99" s="28"/>
      <c r="E99" s="36"/>
      <c r="F99" s="28"/>
    </row>
    <row r="100" spans="1:6" s="32" customFormat="1" x14ac:dyDescent="0.2">
      <c r="A100" s="54" t="s">
        <v>40</v>
      </c>
      <c r="B100" s="55"/>
      <c r="C100" s="28"/>
      <c r="D100" s="28"/>
      <c r="E100" s="36"/>
      <c r="F100" s="28"/>
    </row>
    <row r="101" spans="1:6" s="32" customFormat="1" x14ac:dyDescent="0.2">
      <c r="A101" s="27" t="s">
        <v>38</v>
      </c>
      <c r="B101" s="55">
        <v>770</v>
      </c>
      <c r="C101" s="28">
        <f>ROUND(B101*1.1,-1)</f>
        <v>850</v>
      </c>
      <c r="D101" s="28"/>
      <c r="E101" s="36"/>
      <c r="F101" s="28">
        <v>1130</v>
      </c>
    </row>
    <row r="102" spans="1:6" s="32" customFormat="1" x14ac:dyDescent="0.2">
      <c r="A102" s="27" t="s">
        <v>39</v>
      </c>
      <c r="B102" s="55">
        <v>1220</v>
      </c>
      <c r="C102" s="28">
        <f>ROUND(B102*1.1,-1)</f>
        <v>1340</v>
      </c>
      <c r="D102" s="28"/>
      <c r="E102" s="36"/>
      <c r="F102" s="28">
        <v>1780</v>
      </c>
    </row>
    <row r="103" spans="1:6" s="32" customFormat="1" x14ac:dyDescent="0.2">
      <c r="A103" s="57"/>
      <c r="B103" s="55"/>
      <c r="C103" s="28"/>
      <c r="D103" s="28"/>
      <c r="E103" s="36"/>
      <c r="F103" s="37"/>
    </row>
    <row r="104" spans="1:6" s="32" customFormat="1" x14ac:dyDescent="0.2">
      <c r="A104" s="54" t="s">
        <v>41</v>
      </c>
      <c r="B104" s="55"/>
      <c r="C104" s="28"/>
      <c r="D104" s="28"/>
      <c r="E104" s="36"/>
      <c r="F104" s="37"/>
    </row>
    <row r="105" spans="1:6" s="32" customFormat="1" x14ac:dyDescent="0.2">
      <c r="A105" s="57"/>
      <c r="B105" s="55"/>
      <c r="C105" s="28"/>
      <c r="D105" s="28"/>
      <c r="E105" s="36"/>
      <c r="F105" s="37"/>
    </row>
    <row r="106" spans="1:6" s="32" customFormat="1" ht="18" x14ac:dyDescent="0.25">
      <c r="A106" s="56" t="s">
        <v>42</v>
      </c>
      <c r="B106" s="55"/>
      <c r="C106" s="28">
        <f>ROUND(B106*1.15,-2)</f>
        <v>0</v>
      </c>
      <c r="D106" s="28">
        <f>ROUND(C106*1.09,-2)</f>
        <v>0</v>
      </c>
      <c r="E106" s="36"/>
      <c r="F106" s="37"/>
    </row>
    <row r="107" spans="1:6" s="32" customFormat="1" x14ac:dyDescent="0.2">
      <c r="A107" s="30"/>
      <c r="B107" s="58"/>
      <c r="C107" s="28">
        <f>ROUND(B107*1.15,-2)</f>
        <v>0</v>
      </c>
      <c r="D107" s="28">
        <f>ROUND(C107*1.09,-2)</f>
        <v>0</v>
      </c>
      <c r="E107" s="36"/>
      <c r="F107" s="37"/>
    </row>
    <row r="108" spans="1:6" s="32" customFormat="1" x14ac:dyDescent="0.2">
      <c r="A108" s="30" t="s">
        <v>43</v>
      </c>
      <c r="B108" s="58"/>
      <c r="C108" s="28"/>
      <c r="D108" s="28"/>
      <c r="E108" s="36"/>
      <c r="F108" s="37">
        <v>240</v>
      </c>
    </row>
    <row r="109" spans="1:6" s="63" customFormat="1" x14ac:dyDescent="0.2">
      <c r="A109" s="59" t="s">
        <v>44</v>
      </c>
      <c r="B109" s="60"/>
      <c r="C109" s="33"/>
      <c r="D109" s="33"/>
      <c r="E109" s="61"/>
      <c r="F109" s="62">
        <v>220</v>
      </c>
    </row>
    <row r="110" spans="1:6" s="32" customFormat="1" x14ac:dyDescent="0.2">
      <c r="A110" s="30" t="s">
        <v>45</v>
      </c>
      <c r="B110" s="58"/>
      <c r="C110" s="28">
        <f>ROUND(B110*1.15,-2)</f>
        <v>0</v>
      </c>
      <c r="D110" s="28">
        <f>ROUND(C110*1.09,-2)</f>
        <v>0</v>
      </c>
      <c r="E110" s="36"/>
      <c r="F110" s="37"/>
    </row>
    <row r="111" spans="1:6" s="32" customFormat="1" x14ac:dyDescent="0.2">
      <c r="A111" s="27" t="s">
        <v>16</v>
      </c>
      <c r="B111" s="28">
        <v>240</v>
      </c>
      <c r="C111" s="28">
        <f>ROUND(B111*1.1,-1)</f>
        <v>260</v>
      </c>
      <c r="D111" s="28"/>
      <c r="E111" s="36"/>
      <c r="F111" s="28">
        <v>350</v>
      </c>
    </row>
    <row r="112" spans="1:6" s="32" customFormat="1" x14ac:dyDescent="0.2">
      <c r="A112" s="27" t="s">
        <v>17</v>
      </c>
      <c r="B112" s="28">
        <v>470</v>
      </c>
      <c r="C112" s="28">
        <f>ROUND(B112*1.1,-1)</f>
        <v>520</v>
      </c>
      <c r="D112" s="28"/>
      <c r="E112" s="36"/>
      <c r="F112" s="28">
        <v>690</v>
      </c>
    </row>
    <row r="113" spans="1:6" s="32" customFormat="1" x14ac:dyDescent="0.2">
      <c r="A113" s="30" t="s">
        <v>46</v>
      </c>
      <c r="B113" s="28"/>
      <c r="C113" s="28"/>
      <c r="D113" s="28"/>
      <c r="E113" s="36"/>
      <c r="F113" s="28"/>
    </row>
    <row r="114" spans="1:6" s="32" customFormat="1" x14ac:dyDescent="0.2">
      <c r="A114" s="27" t="s">
        <v>16</v>
      </c>
      <c r="B114" s="28">
        <v>350</v>
      </c>
      <c r="C114" s="28">
        <f>ROUND(B114*1.1,-1)</f>
        <v>390</v>
      </c>
      <c r="D114" s="64"/>
      <c r="E114" s="65"/>
      <c r="F114" s="28">
        <v>520</v>
      </c>
    </row>
    <row r="115" spans="1:6" s="32" customFormat="1" x14ac:dyDescent="0.2">
      <c r="A115" s="27" t="s">
        <v>17</v>
      </c>
      <c r="B115" s="28">
        <v>700</v>
      </c>
      <c r="C115" s="28">
        <f>ROUND(B115*1.1,-1)</f>
        <v>770</v>
      </c>
      <c r="D115" s="64"/>
      <c r="E115" s="65"/>
      <c r="F115" s="28">
        <v>1030</v>
      </c>
    </row>
    <row r="116" spans="1:6" s="32" customFormat="1" x14ac:dyDescent="0.2">
      <c r="A116" s="30" t="s">
        <v>47</v>
      </c>
      <c r="B116" s="28">
        <v>90</v>
      </c>
      <c r="C116" s="28">
        <f>ROUND(B116*1.1,-1)</f>
        <v>100</v>
      </c>
      <c r="D116" s="28"/>
      <c r="E116" s="36"/>
      <c r="F116" s="68">
        <v>130</v>
      </c>
    </row>
    <row r="117" spans="1:6" s="32" customFormat="1" x14ac:dyDescent="0.2">
      <c r="A117" s="30"/>
      <c r="B117" s="28"/>
      <c r="C117" s="28">
        <f t="shared" ref="C117:C123" si="2">ROUND(B117*1.15,-1)</f>
        <v>0</v>
      </c>
      <c r="D117" s="28"/>
      <c r="E117" s="36"/>
      <c r="F117" s="33"/>
    </row>
    <row r="118" spans="1:6" s="32" customFormat="1" x14ac:dyDescent="0.2">
      <c r="A118" s="30" t="s">
        <v>48</v>
      </c>
      <c r="B118" s="28">
        <v>140</v>
      </c>
      <c r="C118" s="28">
        <f>ROUND(B118*1.1,-1)</f>
        <v>150</v>
      </c>
      <c r="D118" s="28"/>
      <c r="E118" s="36"/>
      <c r="F118" s="33">
        <v>210</v>
      </c>
    </row>
    <row r="119" spans="1:6" s="32" customFormat="1" x14ac:dyDescent="0.2">
      <c r="A119" s="30" t="s">
        <v>49</v>
      </c>
      <c r="B119" s="28"/>
      <c r="C119" s="28">
        <f t="shared" si="2"/>
        <v>0</v>
      </c>
      <c r="D119" s="28"/>
      <c r="E119" s="36"/>
      <c r="F119" s="33"/>
    </row>
    <row r="120" spans="1:6" s="32" customFormat="1" x14ac:dyDescent="0.2">
      <c r="A120" s="30"/>
      <c r="B120" s="28"/>
      <c r="C120" s="28">
        <f t="shared" si="2"/>
        <v>0</v>
      </c>
      <c r="D120" s="28"/>
      <c r="E120" s="36"/>
      <c r="F120" s="33"/>
    </row>
    <row r="121" spans="1:6" s="32" customFormat="1" x14ac:dyDescent="0.2">
      <c r="A121" s="30" t="s">
        <v>50</v>
      </c>
      <c r="B121" s="28">
        <v>80</v>
      </c>
      <c r="C121" s="28">
        <f t="shared" si="2"/>
        <v>90</v>
      </c>
      <c r="D121" s="28"/>
      <c r="E121" s="36"/>
      <c r="F121" s="33">
        <v>120</v>
      </c>
    </row>
    <row r="122" spans="1:6" s="32" customFormat="1" x14ac:dyDescent="0.2">
      <c r="A122" s="30" t="s">
        <v>49</v>
      </c>
      <c r="B122" s="28"/>
      <c r="C122" s="28">
        <f t="shared" si="2"/>
        <v>0</v>
      </c>
      <c r="D122" s="28"/>
      <c r="E122" s="36"/>
      <c r="F122" s="33"/>
    </row>
    <row r="123" spans="1:6" s="32" customFormat="1" x14ac:dyDescent="0.2">
      <c r="A123" s="30"/>
      <c r="B123" s="28"/>
      <c r="C123" s="28">
        <f t="shared" si="2"/>
        <v>0</v>
      </c>
      <c r="D123" s="28"/>
      <c r="E123" s="36"/>
      <c r="F123" s="33"/>
    </row>
    <row r="124" spans="1:6" s="32" customFormat="1" x14ac:dyDescent="0.2">
      <c r="A124" s="30" t="s">
        <v>51</v>
      </c>
      <c r="B124" s="28">
        <v>35</v>
      </c>
      <c r="C124" s="28">
        <v>40</v>
      </c>
      <c r="D124" s="28"/>
      <c r="E124" s="36"/>
      <c r="F124" s="33">
        <v>50</v>
      </c>
    </row>
    <row r="125" spans="1:6" s="32" customFormat="1" x14ac:dyDescent="0.2">
      <c r="A125" s="30"/>
      <c r="B125" s="28"/>
      <c r="C125" s="28">
        <f>ROUND(B125*1.15,-1)</f>
        <v>0</v>
      </c>
      <c r="D125" s="28"/>
      <c r="E125" s="36"/>
      <c r="F125" s="33"/>
    </row>
    <row r="126" spans="1:6" s="32" customFormat="1" x14ac:dyDescent="0.2">
      <c r="A126" s="59" t="s">
        <v>52</v>
      </c>
      <c r="B126" s="66">
        <v>50</v>
      </c>
      <c r="C126" s="28">
        <v>55</v>
      </c>
      <c r="D126" s="28"/>
      <c r="E126" s="36"/>
      <c r="F126" s="68">
        <v>70</v>
      </c>
    </row>
    <row r="127" spans="1:6" s="32" customFormat="1" x14ac:dyDescent="0.2">
      <c r="A127" s="30"/>
      <c r="B127" s="28"/>
      <c r="C127" s="28"/>
      <c r="D127" s="28"/>
      <c r="E127" s="36"/>
      <c r="F127" s="33"/>
    </row>
    <row r="128" spans="1:6" s="63" customFormat="1" ht="12.75" hidden="1" customHeight="1" x14ac:dyDescent="0.2">
      <c r="A128" s="59" t="s">
        <v>53</v>
      </c>
      <c r="B128" s="33">
        <v>400</v>
      </c>
      <c r="C128" s="28">
        <f>ROUND(B128*1.15,-2)</f>
        <v>500</v>
      </c>
      <c r="D128" s="33"/>
      <c r="E128" s="61"/>
      <c r="F128" s="33"/>
    </row>
    <row r="129" spans="1:6" s="32" customFormat="1" ht="12.75" hidden="1" customHeight="1" x14ac:dyDescent="0.2">
      <c r="A129" s="67" t="s">
        <v>54</v>
      </c>
      <c r="B129" s="68"/>
      <c r="C129" s="68">
        <f>ROUND(B129*1.15,-2)</f>
        <v>0</v>
      </c>
      <c r="D129" s="28"/>
      <c r="E129" s="36"/>
      <c r="F129" s="33"/>
    </row>
    <row r="130" spans="1:6" s="32" customFormat="1" x14ac:dyDescent="0.2">
      <c r="A130" s="30"/>
      <c r="B130" s="28"/>
      <c r="C130" s="28">
        <f>ROUND(B130*1.15,-2)</f>
        <v>0</v>
      </c>
      <c r="D130" s="28">
        <f>ROUND(C130*1.09,-2)</f>
        <v>0</v>
      </c>
      <c r="E130" s="36"/>
      <c r="F130" s="33"/>
    </row>
    <row r="131" spans="1:6" s="32" customFormat="1" ht="15.75" x14ac:dyDescent="0.25">
      <c r="A131" s="29" t="s">
        <v>55</v>
      </c>
      <c r="B131" s="28"/>
      <c r="C131" s="28">
        <f>ROUND(B131*1.15,-2)</f>
        <v>0</v>
      </c>
      <c r="D131" s="28">
        <f>ROUND(C131*1.09,-2)</f>
        <v>0</v>
      </c>
      <c r="E131" s="36"/>
      <c r="F131" s="33"/>
    </row>
    <row r="132" spans="1:6" s="32" customFormat="1" x14ac:dyDescent="0.2">
      <c r="A132" s="30"/>
      <c r="B132" s="28"/>
      <c r="C132" s="28">
        <f>ROUND(B132*1.15,-2)</f>
        <v>0</v>
      </c>
      <c r="D132" s="28">
        <f>ROUND(C132*1.09,-2)</f>
        <v>0</v>
      </c>
      <c r="E132" s="36"/>
      <c r="F132" s="33"/>
    </row>
    <row r="133" spans="1:6" s="32" customFormat="1" x14ac:dyDescent="0.2">
      <c r="A133" s="30" t="s">
        <v>79</v>
      </c>
      <c r="B133" s="28">
        <v>5290</v>
      </c>
      <c r="C133" s="28">
        <f>ROUND(B133*1.1,-1)</f>
        <v>5820</v>
      </c>
      <c r="D133" s="28"/>
      <c r="E133" s="36"/>
      <c r="F133" s="68">
        <v>7740</v>
      </c>
    </row>
    <row r="134" spans="1:6" s="32" customFormat="1" x14ac:dyDescent="0.2">
      <c r="A134" s="30"/>
      <c r="B134" s="28"/>
      <c r="C134" s="28">
        <f>ROUND(B134*1.15,-1)</f>
        <v>0</v>
      </c>
      <c r="D134" s="28"/>
      <c r="E134" s="36"/>
      <c r="F134" s="33"/>
    </row>
    <row r="135" spans="1:6" s="32" customFormat="1" x14ac:dyDescent="0.2">
      <c r="A135" s="30"/>
      <c r="B135" s="28"/>
      <c r="C135" s="28">
        <f>ROUND(B135*1.15,-1)</f>
        <v>0</v>
      </c>
      <c r="D135" s="28"/>
      <c r="E135" s="36"/>
      <c r="F135" s="33"/>
    </row>
    <row r="136" spans="1:6" s="32" customFormat="1" x14ac:dyDescent="0.2">
      <c r="A136" s="30" t="s">
        <v>56</v>
      </c>
      <c r="B136" s="28">
        <v>35</v>
      </c>
      <c r="C136" s="28">
        <v>40</v>
      </c>
      <c r="D136" s="28"/>
      <c r="E136" s="36"/>
      <c r="F136" s="33">
        <v>40</v>
      </c>
    </row>
    <row r="137" spans="1:6" s="32" customFormat="1" x14ac:dyDescent="0.2">
      <c r="A137" s="30"/>
      <c r="B137" s="28"/>
      <c r="C137" s="28">
        <f>ROUND(B137*1.15,-2)</f>
        <v>0</v>
      </c>
      <c r="D137" s="28"/>
      <c r="E137" s="36"/>
      <c r="F137" s="33"/>
    </row>
    <row r="138" spans="1:6" s="32" customFormat="1" x14ac:dyDescent="0.2">
      <c r="A138" s="30" t="s">
        <v>57</v>
      </c>
      <c r="B138" s="28"/>
      <c r="C138" s="28">
        <f>ROUND(B138*1.15,-2)</f>
        <v>0</v>
      </c>
      <c r="D138" s="28"/>
      <c r="E138" s="36"/>
      <c r="F138" s="33"/>
    </row>
    <row r="139" spans="1:6" s="32" customFormat="1" x14ac:dyDescent="0.2">
      <c r="A139" s="30" t="s">
        <v>58</v>
      </c>
      <c r="B139" s="28">
        <v>180</v>
      </c>
      <c r="C139" s="28">
        <f>ROUND(B139*1.1,-1)</f>
        <v>200</v>
      </c>
      <c r="D139" s="28"/>
      <c r="E139" s="36"/>
      <c r="F139" s="33">
        <v>260</v>
      </c>
    </row>
    <row r="140" spans="1:6" s="32" customFormat="1" x14ac:dyDescent="0.2">
      <c r="A140" s="30" t="s">
        <v>59</v>
      </c>
      <c r="B140" s="28">
        <v>8940</v>
      </c>
      <c r="C140" s="28">
        <f>ROUND(B140*1.1,-1)</f>
        <v>9830</v>
      </c>
      <c r="D140" s="28"/>
      <c r="E140" s="36"/>
      <c r="F140" s="33">
        <v>13080</v>
      </c>
    </row>
    <row r="141" spans="1:6" s="32" customFormat="1" x14ac:dyDescent="0.2">
      <c r="A141" s="30" t="s">
        <v>60</v>
      </c>
      <c r="B141" s="28">
        <v>12780</v>
      </c>
      <c r="C141" s="28">
        <f>ROUND(B141*1.1,-1)</f>
        <v>14060</v>
      </c>
      <c r="D141" s="28"/>
      <c r="E141" s="36"/>
      <c r="F141" s="33">
        <v>18720</v>
      </c>
    </row>
    <row r="142" spans="1:6" s="32" customFormat="1" x14ac:dyDescent="0.2">
      <c r="A142" s="30" t="s">
        <v>61</v>
      </c>
      <c r="B142" s="28">
        <v>80</v>
      </c>
      <c r="C142" s="28">
        <f>ROUND(B142*1.1,-1)</f>
        <v>90</v>
      </c>
      <c r="D142" s="28"/>
      <c r="E142" s="36"/>
      <c r="F142" s="33">
        <v>120</v>
      </c>
    </row>
    <row r="143" spans="1:6" s="32" customFormat="1" x14ac:dyDescent="0.2">
      <c r="A143" s="30"/>
      <c r="B143" s="28"/>
      <c r="C143" s="28">
        <f>ROUND(B143*1.15,-2)</f>
        <v>0</v>
      </c>
      <c r="D143" s="28"/>
      <c r="E143" s="36"/>
      <c r="F143" s="33"/>
    </row>
    <row r="144" spans="1:6" s="32" customFormat="1" x14ac:dyDescent="0.2">
      <c r="A144" s="30" t="s">
        <v>62</v>
      </c>
      <c r="B144" s="28"/>
      <c r="C144" s="28">
        <f>ROUND(B144*1.15,-2)</f>
        <v>0</v>
      </c>
      <c r="D144" s="28"/>
      <c r="E144" s="36"/>
      <c r="F144" s="33"/>
    </row>
    <row r="145" spans="1:6" s="32" customFormat="1" x14ac:dyDescent="0.2">
      <c r="A145" s="30" t="s">
        <v>58</v>
      </c>
      <c r="B145" s="28">
        <v>400</v>
      </c>
      <c r="C145" s="28">
        <f>ROUND(B145*1.1,-1)</f>
        <v>440</v>
      </c>
      <c r="D145" s="28"/>
      <c r="E145" s="36"/>
      <c r="F145" s="33">
        <v>580</v>
      </c>
    </row>
    <row r="146" spans="1:6" s="32" customFormat="1" x14ac:dyDescent="0.2">
      <c r="A146" s="30"/>
      <c r="B146" s="28"/>
      <c r="C146" s="28">
        <f>ROUND(B146*1.15,-2)</f>
        <v>0</v>
      </c>
      <c r="D146" s="28"/>
      <c r="E146" s="36"/>
      <c r="F146" s="33"/>
    </row>
    <row r="147" spans="1:6" s="32" customFormat="1" x14ac:dyDescent="0.2">
      <c r="A147" s="30" t="s">
        <v>80</v>
      </c>
      <c r="B147" s="28">
        <v>560</v>
      </c>
      <c r="C147" s="28">
        <f>ROUND(B147*1.1,-1)</f>
        <v>620</v>
      </c>
      <c r="D147" s="28"/>
      <c r="E147" s="36"/>
      <c r="F147" s="68">
        <v>830</v>
      </c>
    </row>
    <row r="148" spans="1:6" s="32" customFormat="1" x14ac:dyDescent="0.2">
      <c r="A148" s="30"/>
      <c r="B148" s="28"/>
      <c r="C148" s="28"/>
      <c r="D148" s="28"/>
      <c r="E148" s="36"/>
      <c r="F148" s="33"/>
    </row>
    <row r="149" spans="1:6" s="32" customFormat="1" ht="12.75" hidden="1" customHeight="1" x14ac:dyDescent="0.2">
      <c r="A149" s="30" t="s">
        <v>63</v>
      </c>
      <c r="B149" s="28">
        <v>1800</v>
      </c>
      <c r="C149" s="28">
        <f>ROUND(B149*1.15,-2)</f>
        <v>2100</v>
      </c>
      <c r="D149" s="28"/>
      <c r="E149" s="2"/>
      <c r="F149" s="79"/>
    </row>
    <row r="150" spans="1:6" ht="12.75" hidden="1" customHeight="1" x14ac:dyDescent="0.2">
      <c r="A150" s="69" t="s">
        <v>64</v>
      </c>
      <c r="B150" s="2"/>
      <c r="C150" s="2"/>
      <c r="D150" s="2"/>
      <c r="E150" s="2"/>
      <c r="F150" s="80"/>
    </row>
    <row r="151" spans="1:6" ht="12.75" hidden="1" customHeight="1" x14ac:dyDescent="0.2">
      <c r="A151" s="69" t="s">
        <v>65</v>
      </c>
      <c r="B151" s="2"/>
      <c r="C151" s="2"/>
      <c r="D151" s="2"/>
      <c r="E151" s="2"/>
      <c r="F151" s="80"/>
    </row>
    <row r="152" spans="1:6" ht="12.75" hidden="1" customHeight="1" x14ac:dyDescent="0.2">
      <c r="A152" s="69" t="s">
        <v>66</v>
      </c>
      <c r="B152" s="2"/>
      <c r="C152" s="2"/>
      <c r="D152" s="2"/>
      <c r="E152" s="2"/>
      <c r="F152" s="80"/>
    </row>
    <row r="153" spans="1:6" ht="12.75" hidden="1" customHeight="1" x14ac:dyDescent="0.2">
      <c r="A153" s="69" t="s">
        <v>67</v>
      </c>
      <c r="B153" s="2"/>
      <c r="C153" s="2"/>
      <c r="D153" s="2"/>
      <c r="E153" s="2"/>
      <c r="F153" s="80"/>
    </row>
    <row r="154" spans="1:6" ht="12.75" hidden="1" customHeight="1" x14ac:dyDescent="0.2">
      <c r="A154" s="69" t="s">
        <v>68</v>
      </c>
      <c r="B154" s="2"/>
      <c r="C154" s="2"/>
      <c r="D154" s="2"/>
      <c r="E154" s="2"/>
      <c r="F154" s="80"/>
    </row>
    <row r="155" spans="1:6" ht="12.75" hidden="1" customHeight="1" x14ac:dyDescent="0.2">
      <c r="A155" s="70"/>
      <c r="B155" s="71"/>
      <c r="C155" s="71"/>
      <c r="D155" s="71"/>
      <c r="E155" s="71"/>
      <c r="F155" s="80"/>
    </row>
    <row r="156" spans="1:6" ht="39.950000000000003" hidden="1" customHeight="1" x14ac:dyDescent="0.2">
      <c r="A156" s="82" t="s">
        <v>69</v>
      </c>
      <c r="B156" s="83"/>
      <c r="C156" s="83"/>
      <c r="D156" s="83"/>
      <c r="E156" s="72"/>
      <c r="F156" s="80"/>
    </row>
    <row r="157" spans="1:6" ht="39.950000000000003" hidden="1" customHeight="1" x14ac:dyDescent="0.2">
      <c r="A157" s="82" t="s">
        <v>70</v>
      </c>
      <c r="B157" s="83"/>
      <c r="C157" s="83"/>
      <c r="D157" s="83"/>
      <c r="E157" s="72"/>
      <c r="F157" s="80"/>
    </row>
    <row r="158" spans="1:6" ht="39.950000000000003" hidden="1" customHeight="1" x14ac:dyDescent="0.2">
      <c r="A158" s="82" t="s">
        <v>71</v>
      </c>
      <c r="B158" s="83"/>
      <c r="C158" s="83"/>
      <c r="D158" s="83"/>
      <c r="E158" s="72"/>
      <c r="F158" s="80"/>
    </row>
    <row r="159" spans="1:6" ht="39.950000000000003" hidden="1" customHeight="1" x14ac:dyDescent="0.2">
      <c r="A159" s="82" t="s">
        <v>72</v>
      </c>
      <c r="B159" s="83"/>
      <c r="C159" s="83"/>
      <c r="D159" s="83"/>
      <c r="E159" s="72"/>
      <c r="F159" s="80"/>
    </row>
    <row r="160" spans="1:6" ht="39.950000000000003" hidden="1" customHeight="1" x14ac:dyDescent="0.2">
      <c r="A160" s="82" t="s">
        <v>73</v>
      </c>
      <c r="B160" s="83"/>
      <c r="C160" s="83"/>
      <c r="D160" s="83"/>
      <c r="E160" s="72"/>
      <c r="F160" s="80"/>
    </row>
    <row r="161" spans="1:6" ht="18" x14ac:dyDescent="0.2">
      <c r="A161" s="73" t="s">
        <v>77</v>
      </c>
      <c r="B161" s="74"/>
      <c r="C161" s="74"/>
      <c r="D161" s="74"/>
      <c r="E161" s="74"/>
      <c r="F161" s="81">
        <v>1000</v>
      </c>
    </row>
    <row r="164" spans="1:6" x14ac:dyDescent="0.2">
      <c r="A164" s="77"/>
    </row>
  </sheetData>
  <mergeCells count="19">
    <mergeCell ref="A4:F4"/>
    <mergeCell ref="A85:F85"/>
    <mergeCell ref="A3:F3"/>
    <mergeCell ref="B5:B6"/>
    <mergeCell ref="C5:D5"/>
    <mergeCell ref="E5:F5"/>
    <mergeCell ref="C6:D6"/>
    <mergeCell ref="E6:F6"/>
    <mergeCell ref="E7:E8"/>
    <mergeCell ref="F7:F8"/>
    <mergeCell ref="A157:D157"/>
    <mergeCell ref="A158:D158"/>
    <mergeCell ref="A159:D159"/>
    <mergeCell ref="A160:D160"/>
    <mergeCell ref="A86:F86"/>
    <mergeCell ref="B87:B88"/>
    <mergeCell ref="C87:D87"/>
    <mergeCell ref="C88:D88"/>
    <mergeCell ref="A156:D156"/>
  </mergeCells>
  <pageMargins left="0.7" right="0.7" top="0.75" bottom="0.75" header="0.3" footer="0.3"/>
  <pageSetup paperSize="9" scale="63"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22" workbookViewId="0">
      <selection activeCell="A52" sqref="A52"/>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 2019 fee structure</vt: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Paulus-Mokgachane, Keatlaretse</dc:creator>
  <cp:lastModifiedBy>Motlalepula Tait</cp:lastModifiedBy>
  <cp:lastPrinted>2021-09-24T08:28:11Z</cp:lastPrinted>
  <dcterms:created xsi:type="dcterms:W3CDTF">2017-11-27T06:37:08Z</dcterms:created>
  <dcterms:modified xsi:type="dcterms:W3CDTF">2022-01-10T06:16:15Z</dcterms:modified>
</cp:coreProperties>
</file>